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<sst xmlns="http://schemas.openxmlformats.org/spreadsheetml/2006/main" count="67" uniqueCount="61">
  <si>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</si>
  <si>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</si>
  <si>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</si>
  <si>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</si>
  <si>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</si>
  <si>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</si>
  <si>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</si>
  <si>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</si>
  <si>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</si>
  <si>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</si>
  <si>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</si>
  <si>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</si>
  <si>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</si>
  <si>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</si>
  <si>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</si>
  <si>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</si>
  <si>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</si>
  <si>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</si>
  <si>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</si>
  <si>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</si>
  <si>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</si>
  <si>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</si>
  <si>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</si>
  <si>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</si>
  <si>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</si>
  <si>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</si>
  <si>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</si>
  <si>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</si>
  <si>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</si>
  <si>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</si>
  <si>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</si>
  <si>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</si>
  <si>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</si>
  <si>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</si>
  <si>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</si>
  <si>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</si>
  <si>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</si>
  <si>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</si>
  <si>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</si>
  <si>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</si>
  <si>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</si>
  <si>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>Строительные работы в текущих ценах (К=5,88)</t>
  </si>
  <si>
    <t>Монтажные работы в текущих ценах (К=5,88)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</si>
  <si>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</si>
  <si>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</si>
  <si>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</si>
  <si>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Главный специалист                                                                         Кротова Е.В.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</si>
  <si>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</si>
  <si>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</si>
  <si>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</si>
  <si>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</si>
  <si>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</si>
  <si>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</si>
  <si>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</si>
  <si>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</si>
  <si>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</si>
  <si>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</si>
  <si>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 xml:space="preserve">Капитальный ремонт  кровли многоквартирного жилого дома по адресу: Костромская область, Костромской район,                                                                                                 п. Паточного Завода, д. 14
</t>
  </si>
  <si>
    <t xml:space="preserve">Капитальный ремонт  кровли многоквартирного жилого дома по адресу: Костромская область, Костромской район,                                                           п. Паточного Завода, д. 14
</t>
  </si>
  <si>
    <t>Дополнительные затраты при производстве СМР в зимнее время (%=1,63) от итога строительных и монтажных работ  глав 1-6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</si>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</sst>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">
      <selection activeCell="H48" sqref="H4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0" t="s">
        <v>10</v>
      </c>
      <c r="B3" s="40"/>
      <c r="C3" s="40"/>
      <c r="D3" s="40"/>
      <c r="E3" s="40"/>
      <c r="F3" s="40"/>
      <c r="G3" s="40"/>
      <c r="H3" s="40"/>
    </row>
    <row r="4" spans="1:8" s="1" customFormat="1" ht="12.75">
      <c r="A4" s="2" t="s">
        <v>0</v>
      </c>
      <c r="B4" s="33" t="s">
        <v>45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5" t="s">
        <v>11</v>
      </c>
      <c r="B6" s="45"/>
      <c r="C6" s="45"/>
      <c r="D6" s="45"/>
      <c r="F6" s="45" t="s">
        <v>12</v>
      </c>
      <c r="G6" s="45"/>
      <c r="H6" s="45"/>
      <c r="I6" s="45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9" t="s">
        <v>13</v>
      </c>
      <c r="B8" s="39"/>
      <c r="C8" s="28">
        <f>H50</f>
        <v>619.23</v>
      </c>
      <c r="D8" s="19" t="s">
        <v>1</v>
      </c>
      <c r="F8" s="46">
        <f>C8</f>
        <v>619.23</v>
      </c>
      <c r="G8" s="46"/>
      <c r="H8" s="19" t="s">
        <v>1</v>
      </c>
      <c r="I8" s="19"/>
    </row>
    <row r="9" spans="1:9" s="1" customFormat="1" ht="12.75">
      <c r="A9" s="29"/>
      <c r="B9" s="30" t="s">
        <v>60</v>
      </c>
      <c r="C9" s="28">
        <f>H51</f>
        <v>0.294</v>
      </c>
      <c r="D9" s="19" t="s">
        <v>1</v>
      </c>
      <c r="F9" s="43">
        <f>C9</f>
        <v>0.294</v>
      </c>
      <c r="G9" s="43"/>
      <c r="H9" s="19" t="s">
        <v>1</v>
      </c>
      <c r="I9" s="29"/>
    </row>
    <row r="10" spans="1:9" s="1" customFormat="1" ht="12.75">
      <c r="A10" s="41"/>
      <c r="B10" s="41"/>
      <c r="C10" s="41"/>
      <c r="D10" s="41"/>
      <c r="F10" s="41"/>
      <c r="G10" s="41"/>
      <c r="H10" s="41"/>
      <c r="I10" s="41"/>
    </row>
    <row r="11" spans="1:9" s="1" customFormat="1" ht="12.75" customHeight="1">
      <c r="A11" s="39" t="s">
        <v>14</v>
      </c>
      <c r="B11" s="39"/>
      <c r="C11" s="39"/>
      <c r="D11" s="39"/>
      <c r="F11" s="48" t="s">
        <v>32</v>
      </c>
      <c r="G11" s="48"/>
      <c r="H11" s="48"/>
      <c r="I11" s="20"/>
    </row>
    <row r="12" spans="1:9" s="1" customFormat="1" ht="12.75">
      <c r="A12" s="41"/>
      <c r="B12" s="41"/>
      <c r="C12" s="41"/>
      <c r="D12" s="41"/>
      <c r="F12" s="41"/>
      <c r="G12" s="41"/>
      <c r="H12" s="41"/>
      <c r="I12" s="41"/>
    </row>
    <row r="13" spans="1:9" s="1" customFormat="1" ht="12.75" customHeight="1">
      <c r="A13" s="38" t="s">
        <v>15</v>
      </c>
      <c r="B13" s="39"/>
      <c r="C13" s="39"/>
      <c r="D13" s="39"/>
      <c r="F13" s="49" t="s">
        <v>15</v>
      </c>
      <c r="G13" s="49"/>
      <c r="H13" s="49"/>
      <c r="I13" s="20"/>
    </row>
    <row r="14" s="1" customFormat="1" ht="12.75"/>
    <row r="15" s="1" customFormat="1" ht="12.75"/>
    <row r="16" spans="1:8" s="1" customFormat="1" ht="12.75">
      <c r="A16" s="42" t="s">
        <v>16</v>
      </c>
      <c r="B16" s="42"/>
      <c r="C16" s="42"/>
      <c r="D16" s="42"/>
      <c r="E16" s="42"/>
      <c r="F16" s="42"/>
      <c r="G16" s="42"/>
      <c r="H16" s="42"/>
    </row>
    <row r="17" spans="1:8" s="1" customFormat="1" ht="24.75" customHeight="1">
      <c r="A17" s="31" t="s">
        <v>57</v>
      </c>
      <c r="B17" s="31"/>
      <c r="C17" s="31"/>
      <c r="D17" s="31"/>
      <c r="E17" s="31"/>
      <c r="F17" s="31"/>
      <c r="G17" s="31"/>
      <c r="H17" s="31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7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35" t="s">
        <v>17</v>
      </c>
      <c r="B22" s="35" t="s">
        <v>18</v>
      </c>
      <c r="C22" s="35" t="s">
        <v>6</v>
      </c>
      <c r="D22" s="35" t="s">
        <v>19</v>
      </c>
      <c r="E22" s="35"/>
      <c r="F22" s="35"/>
      <c r="G22" s="35"/>
      <c r="H22" s="35" t="s">
        <v>20</v>
      </c>
    </row>
    <row r="23" spans="1:8" s="1" customFormat="1" ht="43.5" customHeight="1">
      <c r="A23" s="35"/>
      <c r="B23" s="35"/>
      <c r="C23" s="35"/>
      <c r="D23" s="5" t="s">
        <v>21</v>
      </c>
      <c r="E23" s="5" t="s">
        <v>5</v>
      </c>
      <c r="F23" s="5" t="s">
        <v>2</v>
      </c>
      <c r="G23" s="5" t="s">
        <v>3</v>
      </c>
      <c r="H23" s="3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54.75" customHeight="1">
      <c r="A27" s="7"/>
      <c r="B27" s="9" t="s">
        <v>39</v>
      </c>
      <c r="C27" s="21" t="s">
        <v>58</v>
      </c>
      <c r="D27" s="23">
        <v>84.71</v>
      </c>
      <c r="E27" s="23">
        <v>0</v>
      </c>
      <c r="F27" s="23">
        <v>0</v>
      </c>
      <c r="G27" s="23">
        <v>0</v>
      </c>
      <c r="H27" s="24">
        <f>ROUND(D27+E27+F27+G27,2)</f>
        <v>84.71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84.71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84.71</v>
      </c>
      <c r="I28" s="8"/>
    </row>
    <row r="29" spans="1:9" s="1" customFormat="1" ht="12.75">
      <c r="A29" s="7"/>
      <c r="B29" s="15"/>
      <c r="C29" s="15" t="s">
        <v>50</v>
      </c>
      <c r="D29" s="25">
        <f>D28</f>
        <v>84.71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84.71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51</v>
      </c>
      <c r="C31" s="15" t="s">
        <v>47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54</v>
      </c>
      <c r="C32" s="21" t="s">
        <v>55</v>
      </c>
      <c r="D32" s="23">
        <f>ROUND(D29*0.4%,2)</f>
        <v>0.34</v>
      </c>
      <c r="E32" s="23">
        <f>ROUND(E29*0.4%,2)</f>
        <v>0</v>
      </c>
      <c r="F32" s="25"/>
      <c r="G32" s="25"/>
      <c r="H32" s="24">
        <f>D32+E32+F32+G32</f>
        <v>0.34</v>
      </c>
      <c r="I32" s="8"/>
    </row>
    <row r="33" spans="1:9" s="1" customFormat="1" ht="12.75">
      <c r="A33" s="7"/>
      <c r="B33" s="15"/>
      <c r="C33" s="15" t="s">
        <v>48</v>
      </c>
      <c r="D33" s="23">
        <f>ROUND(D32*15%,2)</f>
        <v>0.05</v>
      </c>
      <c r="E33" s="23">
        <f>ROUND(E32*15%,2)</f>
        <v>0</v>
      </c>
      <c r="F33" s="25"/>
      <c r="G33" s="25"/>
      <c r="H33" s="24">
        <f>D33+E33+F33+G33</f>
        <v>0.05</v>
      </c>
      <c r="I33" s="8"/>
    </row>
    <row r="34" spans="1:9" s="1" customFormat="1" ht="12.75">
      <c r="A34" s="7"/>
      <c r="B34" s="15"/>
      <c r="C34" s="15" t="s">
        <v>52</v>
      </c>
      <c r="D34" s="25">
        <f>ROUND(D32,2)</f>
        <v>0.34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0.34</v>
      </c>
      <c r="I34" s="8"/>
    </row>
    <row r="35" spans="1:9" s="1" customFormat="1" ht="12.75">
      <c r="A35" s="7"/>
      <c r="B35" s="15"/>
      <c r="C35" s="15" t="s">
        <v>49</v>
      </c>
      <c r="D35" s="25">
        <f>ROUND(D33,2)</f>
        <v>0.05</v>
      </c>
      <c r="E35" s="25">
        <f>ROUND(E33,2)</f>
        <v>0</v>
      </c>
      <c r="F35" s="25"/>
      <c r="G35" s="25"/>
      <c r="H35" s="25">
        <f>D35+E35+F35+G35</f>
        <v>0.05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85.05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85.05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53</v>
      </c>
      <c r="C39" s="21" t="s">
        <v>59</v>
      </c>
      <c r="D39" s="23">
        <f>ROUND(D36*1.63%,2)</f>
        <v>1.39</v>
      </c>
      <c r="E39" s="23">
        <f>ROUND(E36*1.63%,2)</f>
        <v>0</v>
      </c>
      <c r="F39" s="23"/>
      <c r="G39" s="23"/>
      <c r="H39" s="24">
        <f>D39+E39+F39+G39</f>
        <v>1.39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1.39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2.31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86.44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87.36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1.73</v>
      </c>
      <c r="E43" s="23">
        <f>ROUND(E42*2%,2)</f>
        <v>0</v>
      </c>
      <c r="F43" s="23">
        <f>ROUND(F42*2%,2)</f>
        <v>0</v>
      </c>
      <c r="G43" s="23">
        <v>0</v>
      </c>
      <c r="H43" s="23">
        <f>SUM(D43:G43)</f>
        <v>1.73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88.17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89.09</v>
      </c>
      <c r="I44" s="8"/>
    </row>
    <row r="45" spans="1:9" s="1" customFormat="1" ht="28.5" customHeight="1">
      <c r="A45" s="10"/>
      <c r="B45" s="36" t="s">
        <v>56</v>
      </c>
      <c r="C45" s="21" t="s">
        <v>41</v>
      </c>
      <c r="D45" s="23">
        <f>ROUND(D44*5.88,2)</f>
        <v>518.44</v>
      </c>
      <c r="E45" s="24"/>
      <c r="F45" s="23"/>
      <c r="G45" s="24"/>
      <c r="H45" s="23">
        <f t="shared" si="0"/>
        <v>518.44</v>
      </c>
      <c r="I45" s="8"/>
    </row>
    <row r="46" spans="1:9" s="1" customFormat="1" ht="18.75" customHeight="1">
      <c r="A46" s="10"/>
      <c r="B46" s="37"/>
      <c r="C46" s="21" t="s">
        <v>42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37"/>
      <c r="C47" s="21" t="s">
        <v>43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518.44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524.7700000000001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93.32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94.46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611.76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619.23</v>
      </c>
      <c r="I50" s="8"/>
    </row>
    <row r="51" spans="1:9" s="1" customFormat="1" ht="12.75">
      <c r="A51" s="7"/>
      <c r="B51" s="15"/>
      <c r="C51" s="9" t="s">
        <v>48</v>
      </c>
      <c r="D51" s="25">
        <f>D35*5.88</f>
        <v>0.294</v>
      </c>
      <c r="E51" s="25">
        <f>E35*5.88</f>
        <v>0</v>
      </c>
      <c r="F51" s="25">
        <f>F35*5.88</f>
        <v>0</v>
      </c>
      <c r="G51" s="25">
        <f>G35*5.88</f>
        <v>0</v>
      </c>
      <c r="H51" s="25">
        <f t="shared" si="0"/>
        <v>0.294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2" t="s">
        <v>44</v>
      </c>
      <c r="B53" s="32"/>
      <c r="C53" s="33" t="s">
        <v>46</v>
      </c>
      <c r="D53" s="34"/>
      <c r="E53" s="34"/>
      <c r="F53" s="34"/>
      <c r="G53" s="34"/>
      <c r="H53" s="34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2" t="s">
        <v>0</v>
      </c>
      <c r="B55" s="32"/>
      <c r="C55" s="44"/>
      <c r="D55" s="44"/>
      <c r="E55" s="44"/>
      <c r="F55" s="44"/>
      <c r="G55" s="44"/>
      <c r="H55" s="44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8">
    <mergeCell ref="A16:H16"/>
    <mergeCell ref="F9:G9"/>
    <mergeCell ref="A55:B55"/>
    <mergeCell ref="C55:H55"/>
    <mergeCell ref="A6:D6"/>
    <mergeCell ref="F6:I6"/>
    <mergeCell ref="A8:B8"/>
    <mergeCell ref="F8:G8"/>
    <mergeCell ref="A19:H19"/>
    <mergeCell ref="F11:H11"/>
    <mergeCell ref="A13:D13"/>
    <mergeCell ref="A3:H3"/>
    <mergeCell ref="B4:H4"/>
    <mergeCell ref="F10:I10"/>
    <mergeCell ref="A11:D11"/>
    <mergeCell ref="A12:D12"/>
    <mergeCell ref="F12:I12"/>
    <mergeCell ref="A10:D10"/>
    <mergeCell ref="F13:H13"/>
    <mergeCell ref="A17:H17"/>
    <mergeCell ref="A53:B53"/>
    <mergeCell ref="C53:H53"/>
    <mergeCell ref="A22:A23"/>
    <mergeCell ref="B22:B23"/>
    <mergeCell ref="C22:C23"/>
    <mergeCell ref="D22:G22"/>
    <mergeCell ref="H22:H23"/>
    <mergeCell ref="B45:B47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2014-06-30T07:07:24Z</cp:lastPrinted>
  <dcterms:created xsi:type="dcterms:W3CDTF">1996-10-08T23:32:33Z</dcterms:created>
  <dcterms:modified xsi:type="dcterms:W3CDTF">2014-09-05T05:47:31Z</dcterms:modified>
  <cp:category/>
  <cp:version/>
  <cp:contentType/>
  <cp:contentStatus/>
</cp:coreProperties>
</file>