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<sst xmlns="http://schemas.openxmlformats.org/spreadsheetml/2006/main" count="67" uniqueCount="61">
  <si>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</si>
  <si>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</si>
  <si>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</si>
  <si>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</si>
  <si>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</si>
  <si>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</si>
  <si>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</si>
  <si>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</si>
  <si>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</si>
  <si>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</si>
  <si>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</si>
  <si>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</si>
  <si>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</si>
  <si>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</si>
  <si>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</si>
  <si>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</si>
  <si>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</si>
  <si>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</si>
  <si>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</si>
  <si>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</si>
  <si>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</si>
  <si>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</si>
  <si>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</si>
  <si>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</si>
  <si>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</si>
  <si>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</si>
  <si>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</si>
  <si>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</si>
  <si>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</si>
  <si>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</si>
  <si>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</si>
  <si>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</si>
  <si>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</si>
  <si>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</si>
  <si>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</si>
  <si>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</si>
  <si>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</si>
  <si>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</si>
  <si>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</si>
  <si>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</si>
  <si>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</si>
  <si>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</si>
  <si>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</si>
  <si>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</si>
  <si>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</si>
  <si>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</si>
  <si>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</si>
  <si>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</si>
  <si>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</si>
  <si>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</si>
  <si>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</si>
  <si>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</si>
  <si>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Строительные работы в текущих ценах (К=5,65)</t>
  </si>
  <si>
    <t>Монтажные работы в текущих ценах (К=5,65)</t>
  </si>
  <si>
    <t>Проверка достоверности определения сметной стоимости объектов капитального строительства и ремонта 7,467/1,18/6,85</t>
  </si>
  <si>
    <t>Капитальный ремонт  кровли многоквартирного жилого дома по адресу: г. Кострома,                                              ул. Симановского, д.69а</t>
  </si>
  <si>
    <t xml:space="preserve">Капитальный ремонт  кровли многоквартирного жилого дома по адресу: г. Кострома, ул. Симановского, д.69а
</t>
  </si>
  <si>
    <t>Письмо Минстроя от 15.05.2014 г №8367-EC/08</t>
  </si>
  <si>
    <t>Дополнительные затраты при производстве СМР в зимнее время (%=1,02*1,1=1,122) от итога строительных и монтажных работ                     глав 1-6</t>
  </si>
  <si>
    <t>Главный специалист                                                                        Фокина Е.В.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</si>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</sst>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O45" sqref="O45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7" t="s">
        <v>10</v>
      </c>
      <c r="B3" s="37"/>
      <c r="C3" s="37"/>
      <c r="D3" s="37"/>
      <c r="E3" s="37"/>
      <c r="F3" s="37"/>
      <c r="G3" s="37"/>
      <c r="H3" s="37"/>
    </row>
    <row r="4" spans="1:8" s="1" customFormat="1" ht="12.75">
      <c r="A4" s="2" t="s">
        <v>0</v>
      </c>
      <c r="B4" s="32" t="s">
        <v>42</v>
      </c>
      <c r="C4" s="33"/>
      <c r="D4" s="33"/>
      <c r="E4" s="33"/>
      <c r="F4" s="33"/>
      <c r="G4" s="33"/>
      <c r="H4" s="33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0" t="s">
        <v>11</v>
      </c>
      <c r="B6" s="40"/>
      <c r="C6" s="40"/>
      <c r="D6" s="40"/>
      <c r="F6" s="40" t="s">
        <v>12</v>
      </c>
      <c r="G6" s="40"/>
      <c r="H6" s="40"/>
      <c r="I6" s="40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6" t="s">
        <v>13</v>
      </c>
      <c r="B8" s="36"/>
      <c r="C8" s="28">
        <f>H50</f>
        <v>610.9</v>
      </c>
      <c r="D8" s="19" t="s">
        <v>1</v>
      </c>
      <c r="F8" s="48">
        <f>C8</f>
        <v>610.9</v>
      </c>
      <c r="G8" s="48"/>
      <c r="H8" s="19" t="s">
        <v>1</v>
      </c>
      <c r="I8" s="19"/>
    </row>
    <row r="9" spans="1:9" s="1" customFormat="1" ht="12.75">
      <c r="A9" s="46"/>
      <c r="B9" s="47" t="s">
        <v>60</v>
      </c>
      <c r="C9" s="28">
        <f>H51</f>
        <v>0.28250000000000003</v>
      </c>
      <c r="D9" s="19" t="s">
        <v>1</v>
      </c>
      <c r="F9" s="48">
        <f>C9</f>
        <v>0.28250000000000003</v>
      </c>
      <c r="G9" s="48"/>
      <c r="H9" s="19" t="s">
        <v>1</v>
      </c>
      <c r="I9" s="46"/>
    </row>
    <row r="10" spans="1:9" s="1" customFormat="1" ht="12.75">
      <c r="A10" s="38"/>
      <c r="B10" s="38"/>
      <c r="C10" s="38"/>
      <c r="D10" s="38"/>
      <c r="F10" s="38"/>
      <c r="G10" s="38"/>
      <c r="H10" s="38"/>
      <c r="I10" s="38"/>
    </row>
    <row r="11" spans="1:9" s="1" customFormat="1" ht="12.75" customHeight="1">
      <c r="A11" s="36" t="s">
        <v>14</v>
      </c>
      <c r="B11" s="36"/>
      <c r="C11" s="36"/>
      <c r="D11" s="36"/>
      <c r="F11" s="42" t="s">
        <v>32</v>
      </c>
      <c r="G11" s="42"/>
      <c r="H11" s="42"/>
      <c r="I11" s="20"/>
    </row>
    <row r="12" spans="1:9" s="1" customFormat="1" ht="12.75">
      <c r="A12" s="38"/>
      <c r="B12" s="38"/>
      <c r="C12" s="38"/>
      <c r="D12" s="38"/>
      <c r="F12" s="38"/>
      <c r="G12" s="38"/>
      <c r="H12" s="38"/>
      <c r="I12" s="38"/>
    </row>
    <row r="13" spans="1:9" s="1" customFormat="1" ht="12.75" customHeight="1">
      <c r="A13" s="35" t="s">
        <v>15</v>
      </c>
      <c r="B13" s="36"/>
      <c r="C13" s="36"/>
      <c r="D13" s="36"/>
      <c r="F13" s="43" t="s">
        <v>15</v>
      </c>
      <c r="G13" s="43"/>
      <c r="H13" s="43"/>
      <c r="I13" s="20"/>
    </row>
    <row r="14" s="1" customFormat="1" ht="12.75"/>
    <row r="15" s="1" customFormat="1" ht="12.75"/>
    <row r="16" spans="1:8" s="1" customFormat="1" ht="12.75">
      <c r="A16" s="29" t="s">
        <v>16</v>
      </c>
      <c r="B16" s="29"/>
      <c r="C16" s="29"/>
      <c r="D16" s="29"/>
      <c r="E16" s="29"/>
      <c r="F16" s="29"/>
      <c r="G16" s="29"/>
      <c r="H16" s="29"/>
    </row>
    <row r="17" spans="1:8" s="1" customFormat="1" ht="24.75" customHeight="1">
      <c r="A17" s="30" t="s">
        <v>56</v>
      </c>
      <c r="B17" s="30"/>
      <c r="C17" s="30"/>
      <c r="D17" s="30"/>
      <c r="E17" s="30"/>
      <c r="F17" s="30"/>
      <c r="G17" s="30"/>
      <c r="H17" s="30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1" t="s">
        <v>36</v>
      </c>
      <c r="B19" s="33"/>
      <c r="C19" s="33"/>
      <c r="D19" s="33"/>
      <c r="E19" s="33"/>
      <c r="F19" s="33"/>
      <c r="G19" s="33"/>
      <c r="H19" s="33"/>
    </row>
    <row r="20" s="1" customFormat="1" ht="4.5" customHeight="1"/>
    <row r="21" s="1" customFormat="1" ht="4.5" customHeight="1"/>
    <row r="22" spans="1:8" s="1" customFormat="1" ht="15" customHeight="1">
      <c r="A22" s="34" t="s">
        <v>17</v>
      </c>
      <c r="B22" s="34" t="s">
        <v>18</v>
      </c>
      <c r="C22" s="34" t="s">
        <v>6</v>
      </c>
      <c r="D22" s="34" t="s">
        <v>19</v>
      </c>
      <c r="E22" s="34"/>
      <c r="F22" s="34"/>
      <c r="G22" s="34"/>
      <c r="H22" s="34" t="s">
        <v>20</v>
      </c>
    </row>
    <row r="23" spans="1:8" s="1" customFormat="1" ht="43.5" customHeight="1">
      <c r="A23" s="34"/>
      <c r="B23" s="34"/>
      <c r="C23" s="34"/>
      <c r="D23" s="5" t="s">
        <v>21</v>
      </c>
      <c r="E23" s="5" t="s">
        <v>5</v>
      </c>
      <c r="F23" s="5" t="s">
        <v>2</v>
      </c>
      <c r="G23" s="5" t="s">
        <v>3</v>
      </c>
      <c r="H23" s="34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55</v>
      </c>
      <c r="D27" s="23">
        <v>87.41</v>
      </c>
      <c r="E27" s="23">
        <v>0</v>
      </c>
      <c r="F27" s="23">
        <v>0</v>
      </c>
      <c r="G27" s="23">
        <v>0</v>
      </c>
      <c r="H27" s="24">
        <f>ROUND(D27+E27+F27+G27,2)</f>
        <v>87.41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87.41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87.41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87.41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87.41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0.35</v>
      </c>
      <c r="E32" s="23">
        <f>ROUND(E29*0.4%,2)</f>
        <v>0</v>
      </c>
      <c r="F32" s="25"/>
      <c r="G32" s="25"/>
      <c r="H32" s="24">
        <f>D32+E32+F32+G32</f>
        <v>0.35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0.05</v>
      </c>
      <c r="E33" s="23">
        <f>ROUND(E32*15%,2)</f>
        <v>0</v>
      </c>
      <c r="F33" s="25"/>
      <c r="G33" s="25"/>
      <c r="H33" s="24">
        <f>D33+E33+F33+G33</f>
        <v>0.05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0.35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0.35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0.05</v>
      </c>
      <c r="E35" s="25">
        <f>ROUND(E33,2)</f>
        <v>0</v>
      </c>
      <c r="F35" s="25"/>
      <c r="G35" s="25"/>
      <c r="H35" s="25">
        <f>D35+E35+F35+G35</f>
        <v>0.05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87.76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87.76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49</v>
      </c>
      <c r="C39" s="21" t="s">
        <v>58</v>
      </c>
      <c r="D39" s="23">
        <f>ROUND(D36*1.122%,2)</f>
        <v>0.98</v>
      </c>
      <c r="E39" s="23">
        <f>ROUND(E36*1.122%,2)</f>
        <v>0</v>
      </c>
      <c r="F39" s="23"/>
      <c r="G39" s="23"/>
      <c r="H39" s="24">
        <f>D39+E39+F39+G39</f>
        <v>0.98</v>
      </c>
      <c r="I39" s="8"/>
    </row>
    <row r="40" spans="1:9" s="1" customFormat="1" ht="52.5" customHeight="1">
      <c r="A40" s="10"/>
      <c r="B40" s="14" t="s">
        <v>35</v>
      </c>
      <c r="C40" s="21" t="s">
        <v>54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0.98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1.9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88.74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89.66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1.77</v>
      </c>
      <c r="E43" s="23">
        <f>ROUND(E42*2%,2)</f>
        <v>0</v>
      </c>
      <c r="F43" s="23">
        <f>ROUND(F42*2%,2)</f>
        <v>0</v>
      </c>
      <c r="G43" s="23">
        <f>ROUND(G29*2%,2)</f>
        <v>0</v>
      </c>
      <c r="H43" s="23">
        <f>SUM(D43:G43)</f>
        <v>1.77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90.50999999999999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0">D44+E44+F44+G44</f>
        <v>91.42999999999999</v>
      </c>
      <c r="I44" s="8"/>
    </row>
    <row r="45" spans="1:9" s="1" customFormat="1" ht="28.5" customHeight="1">
      <c r="A45" s="10"/>
      <c r="B45" s="44" t="s">
        <v>57</v>
      </c>
      <c r="C45" s="21" t="s">
        <v>52</v>
      </c>
      <c r="D45" s="23">
        <f>ROUND(D44*5.65,2)</f>
        <v>511.38</v>
      </c>
      <c r="E45" s="24"/>
      <c r="F45" s="23"/>
      <c r="G45" s="24"/>
      <c r="H45" s="23">
        <f t="shared" si="0"/>
        <v>511.38</v>
      </c>
      <c r="I45" s="8"/>
    </row>
    <row r="46" spans="1:9" s="1" customFormat="1" ht="18.75" customHeight="1">
      <c r="A46" s="10"/>
      <c r="B46" s="45"/>
      <c r="C46" s="21" t="s">
        <v>53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5"/>
      <c r="C47" s="21" t="s">
        <v>40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511.38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517.71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92.05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93.19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603.43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610.9</v>
      </c>
      <c r="I50" s="8"/>
    </row>
    <row r="51" spans="1:9" s="1" customFormat="1" ht="12.75">
      <c r="A51" s="7"/>
      <c r="B51" s="15"/>
      <c r="C51" s="9" t="s">
        <v>44</v>
      </c>
      <c r="D51" s="25">
        <f>D35*5.65</f>
        <v>0.28250000000000003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>D51+E51+F51+G51</f>
        <v>0.28250000000000003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1" t="s">
        <v>41</v>
      </c>
      <c r="B53" s="31"/>
      <c r="C53" s="32" t="s">
        <v>59</v>
      </c>
      <c r="D53" s="33"/>
      <c r="E53" s="33"/>
      <c r="F53" s="33"/>
      <c r="G53" s="33"/>
      <c r="H53" s="33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1" t="s">
        <v>0</v>
      </c>
      <c r="B55" s="31"/>
      <c r="C55" s="39"/>
      <c r="D55" s="39"/>
      <c r="E55" s="39"/>
      <c r="F55" s="39"/>
      <c r="G55" s="39"/>
      <c r="H55" s="39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F9:G9"/>
    <mergeCell ref="A55:B55"/>
    <mergeCell ref="C55:H55"/>
    <mergeCell ref="A6:D6"/>
    <mergeCell ref="F6:I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2014-10-31T12:12:39Z</cp:lastPrinted>
  <dcterms:created xsi:type="dcterms:W3CDTF">1996-10-08T23:32:33Z</dcterms:created>
  <dcterms:modified xsi:type="dcterms:W3CDTF">2014-10-31T12:12:44Z</dcterms:modified>
  <cp:category/>
  <cp:version/>
  <cp:contentType/>
  <cp:contentStatus/>
</cp:coreProperties>
</file>