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<sst xmlns="http://schemas.openxmlformats.org/spreadsheetml/2006/main" count="56" uniqueCount="54">
  <si>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</si>
  <si>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</si>
  <si>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</si>
  <si>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</si>
  <si>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</si>
  <si>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</si>
  <si>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</si>
  <si>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</si>
  <si>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</si>
  <si>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</si>
  <si>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</si>
  <si>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</si>
  <si>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</si>
  <si>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</si>
  <si>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</si>
  <si>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</si>
  <si>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</si>
  <si>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</si>
  <si>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</si>
  <si>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</si>
  <si>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</si>
  <si>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</si>
  <si>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</si>
  <si>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</si>
  <si>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</si>
  <si>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</si>
  <si>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</si>
  <si>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</si>
  <si>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</si>
  <si>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</si>
  <si>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</si>
  <si>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</si>
  <si>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</si>
  <si>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</si>
  <si>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</si>
  <si>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</si>
  <si>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</si>
  <si>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Письмо Минстроя от 06.02.2015 г №3004-ЛС/08</t>
  </si>
  <si>
    <t>ЛС № 1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</si>
  <si>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</si>
  <si>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</si>
  <si>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</si>
  <si>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</si>
  <si>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</si>
  <si>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</si>
  <si>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</si>
  <si>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</si>
  <si>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</si>
  <si>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</si>
  <si>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</si>
  <si>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</si>
  <si>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Проект ремонта крыши многоквартирного жилого дома по адресу: г. Кострома, ул.Симановского, д. 96</t>
  </si>
  <si>
    <t>Проект ремонта крыши многоквартирного жилого дома по адресу: г. Кострома, ул. Симановского, д. 96</t>
  </si>
  <si>
    <t xml:space="preserve">Авторский надзор   (К=6,99)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</si>
</sst>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46" sqref="A46:B48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2.75">
      <c r="A2" s="2" t="s">
        <v>1</v>
      </c>
      <c r="B2" s="39" t="s">
        <v>2</v>
      </c>
      <c r="C2" s="40"/>
      <c r="D2" s="40"/>
      <c r="E2" s="40"/>
      <c r="F2" s="40"/>
      <c r="G2" s="40"/>
      <c r="H2" s="40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1" t="s">
        <v>3</v>
      </c>
      <c r="B4" s="41"/>
      <c r="C4" s="41"/>
      <c r="D4" s="41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5" t="s">
        <v>5</v>
      </c>
      <c r="B6" s="35"/>
      <c r="C6" s="5">
        <f>H44</f>
        <v>975.37</v>
      </c>
      <c r="D6" s="6" t="s">
        <v>6</v>
      </c>
      <c r="F6" s="33">
        <f>C6</f>
        <v>975.37</v>
      </c>
      <c r="G6" s="33"/>
      <c r="H6" s="6" t="s">
        <v>6</v>
      </c>
      <c r="I6" s="6"/>
    </row>
    <row r="7" spans="1:4" s="1" customFormat="1" ht="12.75">
      <c r="A7" s="34"/>
      <c r="B7" s="34"/>
      <c r="C7" s="34"/>
      <c r="D7" s="34"/>
    </row>
    <row r="8" spans="1:4" s="1" customFormat="1" ht="12.75">
      <c r="A8" s="34"/>
      <c r="B8" s="34"/>
      <c r="C8" s="34"/>
      <c r="D8" s="34"/>
    </row>
    <row r="9" spans="1:9" s="1" customFormat="1" ht="12.75" customHeight="1">
      <c r="A9" s="35" t="s">
        <v>7</v>
      </c>
      <c r="B9" s="35"/>
      <c r="C9" s="35"/>
      <c r="D9" s="35"/>
      <c r="F9" s="36" t="s">
        <v>8</v>
      </c>
      <c r="G9" s="36"/>
      <c r="H9" s="36"/>
      <c r="I9" s="7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28" t="s">
        <v>9</v>
      </c>
      <c r="B11" s="28"/>
      <c r="C11" s="28"/>
      <c r="D11" s="28"/>
      <c r="F11" s="37" t="s">
        <v>9</v>
      </c>
      <c r="G11" s="37"/>
      <c r="H11" s="37"/>
      <c r="I11" s="7"/>
    </row>
    <row r="12" s="1" customFormat="1" ht="12.75"/>
    <row r="13" s="1" customFormat="1" ht="12.75"/>
    <row r="14" spans="1:8" s="1" customFormat="1" ht="12.75">
      <c r="A14" s="29" t="s">
        <v>10</v>
      </c>
      <c r="B14" s="29"/>
      <c r="C14" s="29"/>
      <c r="D14" s="29"/>
      <c r="E14" s="29"/>
      <c r="F14" s="29"/>
      <c r="G14" s="29"/>
      <c r="H14" s="29"/>
    </row>
    <row r="15" spans="1:8" s="1" customFormat="1" ht="13.5" customHeight="1">
      <c r="A15" s="30" t="s">
        <v>52</v>
      </c>
      <c r="B15" s="30"/>
      <c r="C15" s="30"/>
      <c r="D15" s="30"/>
      <c r="E15" s="30"/>
      <c r="F15" s="30"/>
      <c r="G15" s="30"/>
      <c r="H15" s="30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1" t="s">
        <v>35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32" t="s">
        <v>11</v>
      </c>
      <c r="B20" s="32" t="s">
        <v>12</v>
      </c>
      <c r="C20" s="32" t="s">
        <v>13</v>
      </c>
      <c r="D20" s="32" t="s">
        <v>14</v>
      </c>
      <c r="E20" s="32"/>
      <c r="F20" s="32"/>
      <c r="G20" s="32"/>
      <c r="H20" s="32" t="s">
        <v>15</v>
      </c>
    </row>
    <row r="21" spans="1:8" s="1" customFormat="1" ht="43.5" customHeight="1">
      <c r="A21" s="32"/>
      <c r="B21" s="32"/>
      <c r="C21" s="32"/>
      <c r="D21" s="8" t="s">
        <v>16</v>
      </c>
      <c r="E21" s="8" t="s">
        <v>17</v>
      </c>
      <c r="F21" s="8" t="s">
        <v>18</v>
      </c>
      <c r="G21" s="8" t="s">
        <v>19</v>
      </c>
      <c r="H21" s="32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38</v>
      </c>
      <c r="C25" s="15" t="s">
        <v>51</v>
      </c>
      <c r="D25" s="16">
        <v>139.31</v>
      </c>
      <c r="E25" s="16"/>
      <c r="F25" s="16"/>
      <c r="G25" s="16"/>
      <c r="H25" s="11">
        <f>SUM(D25:G25)</f>
        <v>139.31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139.31</v>
      </c>
      <c r="E26" s="19"/>
      <c r="F26" s="19"/>
      <c r="G26" s="19"/>
      <c r="H26" s="19">
        <f>SUM(D26:G26)</f>
        <v>139.31</v>
      </c>
      <c r="I26" s="13"/>
    </row>
    <row r="27" spans="1:9" s="1" customFormat="1" ht="12.75">
      <c r="A27" s="12"/>
      <c r="B27" s="10"/>
      <c r="C27" s="10" t="s">
        <v>26</v>
      </c>
      <c r="D27" s="20">
        <f>D26</f>
        <v>139.31</v>
      </c>
      <c r="E27" s="20"/>
      <c r="F27" s="20"/>
      <c r="G27" s="20"/>
      <c r="H27" s="19">
        <f>SUM(D27:G27)</f>
        <v>139.31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45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14" t="s">
        <v>24</v>
      </c>
      <c r="C30" s="15" t="s">
        <v>34</v>
      </c>
      <c r="D30" s="16">
        <f>ROUND(D27*0.4%,2)</f>
        <v>0.56</v>
      </c>
      <c r="E30" s="16"/>
      <c r="F30" s="20"/>
      <c r="G30" s="20"/>
      <c r="H30" s="11">
        <f>SUM(D30:G30)</f>
        <v>0.56</v>
      </c>
      <c r="I30" s="13"/>
    </row>
    <row r="31" spans="1:9" s="1" customFormat="1" ht="12.75">
      <c r="A31" s="12"/>
      <c r="B31" s="10"/>
      <c r="C31" s="10" t="s">
        <v>47</v>
      </c>
      <c r="D31" s="20">
        <f>ROUND(D30,2)</f>
        <v>0.56</v>
      </c>
      <c r="E31" s="20"/>
      <c r="F31" s="20"/>
      <c r="G31" s="20"/>
      <c r="H31" s="20">
        <f>D31+E31+F31+G31</f>
        <v>0.56</v>
      </c>
      <c r="I31" s="13"/>
    </row>
    <row r="32" spans="1:9" s="1" customFormat="1" ht="12.75">
      <c r="A32" s="12"/>
      <c r="B32" s="10"/>
      <c r="C32" s="10" t="s">
        <v>48</v>
      </c>
      <c r="D32" s="20">
        <f>ROUND(D27+D31,2)</f>
        <v>139.87</v>
      </c>
      <c r="E32" s="20"/>
      <c r="F32" s="20"/>
      <c r="G32" s="20"/>
      <c r="H32" s="19">
        <f>SUM(D32:G32)</f>
        <v>139.87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46</v>
      </c>
      <c r="C34" s="10" t="s">
        <v>25</v>
      </c>
      <c r="D34" s="20"/>
      <c r="E34" s="20"/>
      <c r="F34" s="20"/>
      <c r="G34" s="20"/>
      <c r="H34" s="20"/>
      <c r="I34" s="13"/>
    </row>
    <row r="35" spans="1:9" s="1" customFormat="1" ht="26.25" customHeight="1">
      <c r="A35" s="21" t="s">
        <v>39</v>
      </c>
      <c r="B35" s="22" t="s">
        <v>44</v>
      </c>
      <c r="C35" s="15" t="s">
        <v>43</v>
      </c>
      <c r="D35" s="20"/>
      <c r="E35" s="20"/>
      <c r="F35" s="20"/>
      <c r="G35" s="16">
        <f>ROUND(H32*0.2%,2)</f>
        <v>0.28</v>
      </c>
      <c r="H35" s="11">
        <f>ROUND(G35,2)</f>
        <v>0.28</v>
      </c>
      <c r="I35" s="13"/>
    </row>
    <row r="36" spans="1:9" s="1" customFormat="1" ht="12.75">
      <c r="A36" s="21"/>
      <c r="B36" s="10"/>
      <c r="C36" s="10" t="s">
        <v>49</v>
      </c>
      <c r="D36" s="20">
        <f>ROUND(D35,2)</f>
        <v>0</v>
      </c>
      <c r="E36" s="20"/>
      <c r="F36" s="20"/>
      <c r="G36" s="20">
        <f>ROUND(G35,2)</f>
        <v>0.28</v>
      </c>
      <c r="H36" s="20">
        <f>ROUND(H35,2)</f>
        <v>0.28</v>
      </c>
      <c r="I36" s="13"/>
    </row>
    <row r="37" spans="1:9" s="1" customFormat="1" ht="12.75">
      <c r="A37" s="21"/>
      <c r="B37" s="10"/>
      <c r="C37" s="10" t="s">
        <v>50</v>
      </c>
      <c r="D37" s="20">
        <f>ROUND(D32+D36,2)</f>
        <v>139.87</v>
      </c>
      <c r="E37" s="20"/>
      <c r="F37" s="20"/>
      <c r="G37" s="20">
        <f>ROUND(G27+G36,2)</f>
        <v>0.28</v>
      </c>
      <c r="H37" s="19">
        <f>SUM(D37:G37)</f>
        <v>140.15</v>
      </c>
      <c r="I37" s="13"/>
    </row>
    <row r="38" spans="1:9" s="1" customFormat="1" ht="21">
      <c r="A38" s="21" t="s">
        <v>40</v>
      </c>
      <c r="B38" s="22" t="s">
        <v>27</v>
      </c>
      <c r="C38" s="15" t="s">
        <v>28</v>
      </c>
      <c r="D38" s="16">
        <f>ROUND(D37*2%,2)</f>
        <v>2.8</v>
      </c>
      <c r="E38" s="16"/>
      <c r="F38" s="16"/>
      <c r="G38" s="16">
        <f>ROUND(G35*2%,2)</f>
        <v>0.01</v>
      </c>
      <c r="H38" s="19">
        <f>SUM(D38:G38)</f>
        <v>2.8099999999999996</v>
      </c>
      <c r="I38" s="13"/>
    </row>
    <row r="39" spans="1:9" s="1" customFormat="1" ht="12.75">
      <c r="A39" s="12"/>
      <c r="B39" s="10"/>
      <c r="C39" s="10" t="s">
        <v>29</v>
      </c>
      <c r="D39" s="20">
        <f>D37+D38</f>
        <v>142.67000000000002</v>
      </c>
      <c r="E39" s="20"/>
      <c r="F39" s="20"/>
      <c r="G39" s="20">
        <f>G38+G37</f>
        <v>0.29000000000000004</v>
      </c>
      <c r="H39" s="19">
        <f>SUM(D39:G39)</f>
        <v>142.96</v>
      </c>
      <c r="I39" s="13"/>
    </row>
    <row r="40" spans="1:9" s="1" customFormat="1" ht="16.5" customHeight="1">
      <c r="A40" s="21" t="s">
        <v>41</v>
      </c>
      <c r="B40" s="26" t="s">
        <v>37</v>
      </c>
      <c r="C40" s="15" t="s">
        <v>36</v>
      </c>
      <c r="D40" s="16">
        <f>ROUND(D39*5.78,2)</f>
        <v>824.63</v>
      </c>
      <c r="E40" s="11"/>
      <c r="F40" s="16"/>
      <c r="G40" s="11"/>
      <c r="H40" s="16">
        <f>SUM(D40:G40)</f>
        <v>824.63</v>
      </c>
      <c r="I40" s="13"/>
    </row>
    <row r="41" spans="1:9" s="1" customFormat="1" ht="18.75" customHeight="1">
      <c r="A41" s="21" t="s">
        <v>42</v>
      </c>
      <c r="B41" s="27"/>
      <c r="C41" s="15" t="s">
        <v>53</v>
      </c>
      <c r="D41" s="16"/>
      <c r="E41" s="16"/>
      <c r="F41" s="16"/>
      <c r="G41" s="11">
        <f>G35*6.99</f>
        <v>1.9572000000000003</v>
      </c>
      <c r="H41" s="16">
        <f>SUM(D41:G41)</f>
        <v>1.9572000000000003</v>
      </c>
      <c r="I41" s="23"/>
    </row>
    <row r="42" spans="1:9" s="1" customFormat="1" ht="21">
      <c r="A42" s="21"/>
      <c r="B42" s="10"/>
      <c r="C42" s="10" t="s">
        <v>30</v>
      </c>
      <c r="D42" s="24">
        <f>ROUND(D40,2)</f>
        <v>824.63</v>
      </c>
      <c r="E42" s="24"/>
      <c r="F42" s="24"/>
      <c r="G42" s="24">
        <f>ROUND(G41,2)</f>
        <v>1.96</v>
      </c>
      <c r="H42" s="20">
        <f>SUM(D42:G42)</f>
        <v>826.59</v>
      </c>
      <c r="I42" s="13"/>
    </row>
    <row r="43" spans="1:9" s="1" customFormat="1" ht="33.75" customHeight="1">
      <c r="A43" s="12">
        <v>11</v>
      </c>
      <c r="B43" s="22" t="s">
        <v>31</v>
      </c>
      <c r="C43" s="15" t="s">
        <v>32</v>
      </c>
      <c r="D43" s="20">
        <f>ROUND(D42*18%,2)</f>
        <v>148.43</v>
      </c>
      <c r="E43" s="20"/>
      <c r="F43" s="20"/>
      <c r="G43" s="20">
        <f>ROUND(G41*18%,2)</f>
        <v>0.35</v>
      </c>
      <c r="H43" s="19">
        <f>ROUND((D43+G43),2)</f>
        <v>148.78</v>
      </c>
      <c r="I43" s="13"/>
    </row>
    <row r="44" spans="1:9" s="1" customFormat="1" ht="12.75">
      <c r="A44" s="12"/>
      <c r="B44" s="10"/>
      <c r="C44" s="10" t="s">
        <v>33</v>
      </c>
      <c r="D44" s="20">
        <f>ROUND(D42+D43,2)</f>
        <v>973.06</v>
      </c>
      <c r="E44" s="20"/>
      <c r="F44" s="20"/>
      <c r="G44" s="20">
        <f>ROUND(G42+G43,2)</f>
        <v>2.31</v>
      </c>
      <c r="H44" s="19">
        <f>ROUND(D44+G44,2)</f>
        <v>975.37</v>
      </c>
      <c r="I44" s="13"/>
    </row>
    <row r="45" spans="1:8" s="1" customFormat="1" ht="12.75">
      <c r="A45" s="13"/>
      <c r="B45" s="13"/>
      <c r="C45" s="13"/>
      <c r="D45" s="13"/>
      <c r="E45" s="13"/>
      <c r="F45" s="13"/>
      <c r="G45" s="13"/>
      <c r="H45" s="13"/>
    </row>
  </sheetData>
  <sheetProtection/>
  <mergeCells count="21">
    <mergeCell ref="A1:H1"/>
    <mergeCell ref="B2:H2"/>
    <mergeCell ref="A4:D4"/>
    <mergeCell ref="A6:B6"/>
    <mergeCell ref="F6:G6"/>
    <mergeCell ref="C20:C21"/>
    <mergeCell ref="D20:G20"/>
    <mergeCell ref="H20:H21"/>
    <mergeCell ref="A7:D7"/>
    <mergeCell ref="A8:D8"/>
    <mergeCell ref="A9:D9"/>
    <mergeCell ref="F9:H9"/>
    <mergeCell ref="A10:D10"/>
    <mergeCell ref="F11:H11"/>
    <mergeCell ref="B40:B41"/>
    <mergeCell ref="A11:D11"/>
    <mergeCell ref="A14:H14"/>
    <mergeCell ref="A15:H15"/>
    <mergeCell ref="A17:H17"/>
    <mergeCell ref="A20:A21"/>
    <mergeCell ref="B20:B21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2015-06-10T13:51:53Z</dcterms:modified>
  <cp:category/>
  <cp:version/>
  <cp:contentType/>
  <cp:contentStatus/>
</cp:coreProperties>
</file>