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<sst xmlns="http://schemas.openxmlformats.org/spreadsheetml/2006/main" count="59" uniqueCount="56">
  <si>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</si>
  <si>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</si>
  <si>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</si>
  <si>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</si>
  <si>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</si>
  <si>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</si>
  <si>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</si>
  <si>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</si>
  <si>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</si>
  <si>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</si>
  <si>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</si>
  <si>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</si>
  <si>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</si>
  <si>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</si>
  <si>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</si>
  <si>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</si>
  <si>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</si>
  <si>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</si>
  <si>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</si>
  <si>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</si>
  <si>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</si>
  <si>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</si>
  <si>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</si>
  <si>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</si>
  <si>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</si>
  <si>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</si>
  <si>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</si>
  <si>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</si>
  <si>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</si>
  <si>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</si>
  <si>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</si>
  <si>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</si>
  <si>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</si>
  <si>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</si>
  <si>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</si>
  <si>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</si>
  <si>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</si>
  <si>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</si>
  <si>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</si>
  <si>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</si>
  <si>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</si>
  <si>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</si>
  <si>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</si>
  <si>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</si>
  <si>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</si>
  <si>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</si>
  <si>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</si>
  <si>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</si>
  <si>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</si>
  <si>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</si>
  <si>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</si>
  <si>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</si>
  <si>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</si>
  <si>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(%=1,63*1=1,63) от итога строительных и монтажных работ  глав 1-6</t>
  </si>
  <si>
    <t>Капитальный ремонт  кровли многоквартирного жилого дома по адресу: г. Буй, ул. Максима Горького, д. 93</t>
  </si>
  <si>
    <t>4.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</si>
</sst>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175" fontId="2" fillId="0" borderId="11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29" t="s">
        <v>7</v>
      </c>
      <c r="B1" s="29"/>
      <c r="C1" s="29"/>
      <c r="D1" s="29"/>
      <c r="E1" s="29"/>
      <c r="F1" s="29"/>
      <c r="G1" s="29"/>
      <c r="H1" s="29"/>
    </row>
    <row r="2" spans="1:8" s="1" customFormat="1" ht="12.75">
      <c r="A2" s="2" t="s">
        <v>0</v>
      </c>
      <c r="B2" s="30" t="s">
        <v>34</v>
      </c>
      <c r="C2" s="31"/>
      <c r="D2" s="31"/>
      <c r="E2" s="31"/>
      <c r="F2" s="31"/>
      <c r="G2" s="31"/>
      <c r="H2" s="31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4" t="s">
        <v>8</v>
      </c>
      <c r="B4" s="34"/>
      <c r="C4" s="34"/>
      <c r="D4" s="34"/>
      <c r="F4" s="34" t="s">
        <v>9</v>
      </c>
      <c r="G4" s="34"/>
      <c r="H4" s="3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2" t="s">
        <v>10</v>
      </c>
      <c r="B6" s="32"/>
      <c r="C6" s="23">
        <f>H44</f>
        <v>950.36</v>
      </c>
      <c r="D6" s="14" t="s">
        <v>1</v>
      </c>
      <c r="F6" s="35">
        <f>C6</f>
        <v>950.36</v>
      </c>
      <c r="G6" s="35"/>
      <c r="H6" s="14" t="s">
        <v>1</v>
      </c>
      <c r="I6" s="14"/>
    </row>
    <row r="7" spans="1:4" s="1" customFormat="1" ht="12.75">
      <c r="A7" s="33"/>
      <c r="B7" s="33"/>
      <c r="C7" s="33"/>
      <c r="D7" s="33"/>
    </row>
    <row r="8" spans="1:8" s="1" customFormat="1" ht="12.75">
      <c r="A8" s="33"/>
      <c r="B8" s="33"/>
      <c r="C8" s="33"/>
      <c r="D8" s="33"/>
      <c r="F8" s="33"/>
      <c r="G8" s="33"/>
      <c r="H8" s="33"/>
    </row>
    <row r="9" spans="1:9" s="1" customFormat="1" ht="12.75" customHeight="1">
      <c r="A9" s="32" t="s">
        <v>11</v>
      </c>
      <c r="B9" s="32"/>
      <c r="C9" s="32"/>
      <c r="D9" s="32"/>
      <c r="F9" s="37" t="s">
        <v>29</v>
      </c>
      <c r="G9" s="37"/>
      <c r="H9" s="37"/>
      <c r="I9" s="15"/>
    </row>
    <row r="10" spans="1:4" s="1" customFormat="1" ht="12.75">
      <c r="A10" s="33"/>
      <c r="B10" s="33"/>
      <c r="C10" s="33"/>
      <c r="D10" s="33"/>
    </row>
    <row r="11" spans="1:9" s="1" customFormat="1" ht="12.75" customHeight="1">
      <c r="A11" s="41" t="s">
        <v>12</v>
      </c>
      <c r="B11" s="32"/>
      <c r="C11" s="32"/>
      <c r="D11" s="32"/>
      <c r="F11" s="38" t="s">
        <v>12</v>
      </c>
      <c r="G11" s="38"/>
      <c r="H11" s="38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54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6" t="s">
        <v>39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28" t="s">
        <v>14</v>
      </c>
      <c r="B20" s="28" t="s">
        <v>15</v>
      </c>
      <c r="C20" s="28" t="s">
        <v>6</v>
      </c>
      <c r="D20" s="28" t="s">
        <v>16</v>
      </c>
      <c r="E20" s="28"/>
      <c r="F20" s="28"/>
      <c r="G20" s="28"/>
      <c r="H20" s="28" t="s">
        <v>17</v>
      </c>
    </row>
    <row r="21" spans="1:8" s="1" customFormat="1" ht="43.5" customHeight="1">
      <c r="A21" s="28"/>
      <c r="B21" s="28"/>
      <c r="C21" s="28"/>
      <c r="D21" s="5" t="s">
        <v>18</v>
      </c>
      <c r="E21" s="5" t="s">
        <v>5</v>
      </c>
      <c r="F21" s="5" t="s">
        <v>2</v>
      </c>
      <c r="G21" s="5" t="s">
        <v>3</v>
      </c>
      <c r="H21" s="2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5" t="s">
        <v>45</v>
      </c>
      <c r="B25" s="9" t="s">
        <v>41</v>
      </c>
      <c r="C25" s="24" t="s">
        <v>54</v>
      </c>
      <c r="D25" s="18">
        <v>133.88</v>
      </c>
      <c r="E25" s="18">
        <v>0</v>
      </c>
      <c r="F25" s="18">
        <v>0</v>
      </c>
      <c r="G25" s="18">
        <v>0</v>
      </c>
      <c r="H25" s="19">
        <f>ROUND(D25+E25+F25+G25,2)</f>
        <v>133.88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133.88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133.88</v>
      </c>
      <c r="I26" s="8"/>
    </row>
    <row r="27" spans="1:9" s="1" customFormat="1" ht="12.75">
      <c r="A27" s="25"/>
      <c r="B27" s="13"/>
      <c r="C27" s="13" t="s">
        <v>36</v>
      </c>
      <c r="D27" s="20">
        <f>D26</f>
        <v>133.88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133.88</v>
      </c>
      <c r="I27" s="8"/>
    </row>
    <row r="28" spans="1:9" s="1" customFormat="1" ht="12.75">
      <c r="A28" s="25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5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5" t="s">
        <v>46</v>
      </c>
      <c r="B30" s="9" t="s">
        <v>42</v>
      </c>
      <c r="C30" s="24" t="s">
        <v>43</v>
      </c>
      <c r="D30" s="18">
        <f>ROUND(D27*0.4%,2)</f>
        <v>0.54</v>
      </c>
      <c r="E30" s="18">
        <f>ROUND(E27*0.4%,2)</f>
        <v>0</v>
      </c>
      <c r="F30" s="20"/>
      <c r="G30" s="20"/>
      <c r="H30" s="19">
        <f>D30+E30+F30+G30</f>
        <v>0.54</v>
      </c>
      <c r="I30" s="8"/>
    </row>
    <row r="31" spans="1:9" s="1" customFormat="1" ht="12.75">
      <c r="A31" s="25"/>
      <c r="B31" s="13"/>
      <c r="C31" s="13" t="s">
        <v>38</v>
      </c>
      <c r="D31" s="20">
        <f>ROUND(D30,2)</f>
        <v>0.54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0.54</v>
      </c>
      <c r="I31" s="8"/>
    </row>
    <row r="32" spans="1:9" s="1" customFormat="1" ht="12.75">
      <c r="A32" s="25"/>
      <c r="B32" s="13"/>
      <c r="C32" s="13" t="s">
        <v>33</v>
      </c>
      <c r="D32" s="20">
        <f>ROUND(D27+D31,2)</f>
        <v>134.42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134.42</v>
      </c>
      <c r="I32" s="8"/>
    </row>
    <row r="33" spans="1:9" s="1" customFormat="1" ht="12.75">
      <c r="A33" s="25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53</v>
      </c>
      <c r="D35" s="18">
        <f>ROUND(D32*1.63%,2)</f>
        <v>2.19</v>
      </c>
      <c r="E35" s="18">
        <f>ROUND(E32*1.63%,2)</f>
        <v>0</v>
      </c>
      <c r="F35" s="18"/>
      <c r="G35" s="18"/>
      <c r="H35" s="19">
        <f>D35+E35+F35+G35</f>
        <v>2.19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2.19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2.19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136.61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136.61</v>
      </c>
      <c r="I37" s="8"/>
    </row>
    <row r="38" spans="1:9" s="1" customFormat="1" ht="21">
      <c r="A38" s="27" t="s">
        <v>55</v>
      </c>
      <c r="B38" s="12" t="s">
        <v>23</v>
      </c>
      <c r="C38" s="16" t="s">
        <v>24</v>
      </c>
      <c r="D38" s="18">
        <f>ROUND(D37*2%,2)</f>
        <v>2.73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2.73</v>
      </c>
      <c r="I38" s="8"/>
    </row>
    <row r="39" spans="1:9" s="1" customFormat="1" ht="12.75">
      <c r="A39" s="25"/>
      <c r="B39" s="13"/>
      <c r="C39" s="13" t="s">
        <v>25</v>
      </c>
      <c r="D39" s="20">
        <f>D37+D38</f>
        <v>139.34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139.34</v>
      </c>
      <c r="I39" s="8"/>
    </row>
    <row r="40" spans="1:9" s="1" customFormat="1" ht="16.5" customHeight="1">
      <c r="A40" s="27" t="s">
        <v>48</v>
      </c>
      <c r="B40" s="39" t="s">
        <v>40</v>
      </c>
      <c r="C40" s="24" t="s">
        <v>51</v>
      </c>
      <c r="D40" s="18">
        <f>ROUND(D39*5.78,2)</f>
        <v>805.39</v>
      </c>
      <c r="E40" s="19"/>
      <c r="F40" s="18"/>
      <c r="G40" s="19"/>
      <c r="H40" s="18">
        <f t="shared" si="0"/>
        <v>805.39</v>
      </c>
      <c r="I40" s="8"/>
    </row>
    <row r="41" spans="1:9" s="1" customFormat="1" ht="18.75" customHeight="1">
      <c r="A41" s="27" t="s">
        <v>49</v>
      </c>
      <c r="B41" s="40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805.39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805.39</v>
      </c>
      <c r="I42" s="8"/>
    </row>
    <row r="43" spans="1:9" s="1" customFormat="1" ht="33.75" customHeight="1">
      <c r="A43" s="44" t="s">
        <v>50</v>
      </c>
      <c r="B43" s="12" t="s">
        <v>26</v>
      </c>
      <c r="C43" s="16" t="s">
        <v>27</v>
      </c>
      <c r="D43" s="22">
        <f>ROUND(D42*18%,2)</f>
        <v>144.97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144.97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950.36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950.36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B40:B41"/>
    <mergeCell ref="D20:G20"/>
    <mergeCell ref="A11:D11"/>
    <mergeCell ref="A14:H14"/>
    <mergeCell ref="A15:H15"/>
    <mergeCell ref="A20:A21"/>
    <mergeCell ref="F8:H8"/>
    <mergeCell ref="A4:D4"/>
    <mergeCell ref="A6:B6"/>
    <mergeCell ref="F6:G6"/>
    <mergeCell ref="A17:H17"/>
    <mergeCell ref="F9:H9"/>
    <mergeCell ref="F11:H11"/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2015-07-15T14:10:39Z</dcterms:modified>
  <cp:category/>
  <cp:version/>
  <cp:contentType/>
  <cp:contentStatus/>
</cp:coreProperties>
</file>