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проверки'!$18:$20</definedName>
  </definedNames>
  <calcPr fullCalcOnLoad="1"/>
</workbook>
</file>

<file path=xl/sharedStrings.xml><?xml version="1.0" encoding="utf-8"?>
<sst xmlns="http://schemas.openxmlformats.org/spreadsheetml/2006/main" count="59" uniqueCount="57">
  <si>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</si>
  <si>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</si>
  <si>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</si>
  <si>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</si>
  <si>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</si>
  <si>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</si>
  <si>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</si>
  <si>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</si>
  <si>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</si>
  <si>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</si>
  <si>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</si>
  <si>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</si>
  <si>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</si>
  <si>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</si>
  <si>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</si>
  <si>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</si>
  <si>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</si>
  <si>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</si>
  <si>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</si>
  <si>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</si>
  <si>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</si>
  <si>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</si>
  <si>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</si>
  <si>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</si>
  <si>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</si>
  <si>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</si>
  <si>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 xml:space="preserve">ГСНр 81-05-02-2001
 п.2.1 таб 2 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</si>
  <si>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</si>
  <si>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</si>
  <si>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</si>
  <si>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</si>
  <si>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</si>
  <si>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</si>
  <si>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</si>
  <si>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</si>
  <si>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</si>
  <si>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</si>
  <si>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Дополнительные затраты при производстве СМР в зимнее время (%=1,02*1,=1,122) от итога строительных и монтажных работ  глав 1-6</t>
  </si>
  <si>
    <t>Строительные работы в текущих ценах (К=5,78)</t>
  </si>
  <si>
    <t xml:space="preserve">Прочие работы и затраты в текущих ценах,  (К=6,99) </t>
  </si>
  <si>
    <t>Письмо Минстроя от 06.02.2015 г №3004-ЛС/08</t>
  </si>
  <si>
    <t>ЛС № 1</t>
  </si>
  <si>
    <t>3</t>
  </si>
  <si>
    <t>6</t>
  </si>
  <si>
    <t>7</t>
  </si>
  <si>
    <t>8</t>
  </si>
  <si>
    <t>9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</si>
  <si>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</si>
  <si>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</si>
  <si>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</si>
  <si>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</si>
  <si>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</si>
  <si>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</si>
  <si>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</si>
  <si>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</si>
  <si>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 xml:space="preserve">Проект ремонта крыши многоквартирного жилого дома </t>
  </si>
  <si>
    <t>Проект ремонта крыши многоквартирного жилого дома по адресу: г. Кострома, ул. Ивановская, д. 8 литер 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</si>
</sst>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25">
      <selection activeCell="G43" sqref="G43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5" customWidth="1"/>
  </cols>
  <sheetData>
    <row r="1" spans="1:8" s="1" customFormat="1" ht="12.75">
      <c r="A1" s="37" t="s">
        <v>0</v>
      </c>
      <c r="B1" s="37"/>
      <c r="C1" s="37"/>
      <c r="D1" s="37"/>
      <c r="E1" s="37"/>
      <c r="F1" s="37"/>
      <c r="G1" s="37"/>
      <c r="H1" s="37"/>
    </row>
    <row r="2" spans="1:8" s="1" customFormat="1" ht="12.75">
      <c r="A2" s="2" t="s">
        <v>1</v>
      </c>
      <c r="B2" s="38" t="s">
        <v>2</v>
      </c>
      <c r="C2" s="39"/>
      <c r="D2" s="39"/>
      <c r="E2" s="39"/>
      <c r="F2" s="39"/>
      <c r="G2" s="39"/>
      <c r="H2" s="3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0" t="s">
        <v>3</v>
      </c>
      <c r="B4" s="40"/>
      <c r="C4" s="40"/>
      <c r="D4" s="40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1" t="s">
        <v>5</v>
      </c>
      <c r="B6" s="31"/>
      <c r="C6" s="5">
        <f>H43</f>
        <v>889.27</v>
      </c>
      <c r="D6" s="6" t="s">
        <v>6</v>
      </c>
      <c r="F6" s="41">
        <f>C6</f>
        <v>889.27</v>
      </c>
      <c r="G6" s="41"/>
      <c r="H6" s="6" t="s">
        <v>6</v>
      </c>
      <c r="I6" s="6"/>
    </row>
    <row r="7" spans="1:4" s="1" customFormat="1" ht="12.75">
      <c r="A7" s="30"/>
      <c r="B7" s="30"/>
      <c r="C7" s="30"/>
      <c r="D7" s="30"/>
    </row>
    <row r="8" spans="1:4" s="1" customFormat="1" ht="12.75">
      <c r="A8" s="30"/>
      <c r="B8" s="30"/>
      <c r="C8" s="30"/>
      <c r="D8" s="30"/>
    </row>
    <row r="9" spans="1:9" s="1" customFormat="1" ht="12.75" customHeight="1">
      <c r="A9" s="31" t="s">
        <v>7</v>
      </c>
      <c r="B9" s="31"/>
      <c r="C9" s="31"/>
      <c r="D9" s="31"/>
      <c r="F9" s="32" t="s">
        <v>8</v>
      </c>
      <c r="G9" s="32"/>
      <c r="H9" s="32"/>
      <c r="I9" s="7"/>
    </row>
    <row r="10" spans="1:4" s="1" customFormat="1" ht="12.75">
      <c r="A10" s="30"/>
      <c r="B10" s="30"/>
      <c r="C10" s="30"/>
      <c r="D10" s="30"/>
    </row>
    <row r="11" spans="1:9" s="1" customFormat="1" ht="12.75" customHeight="1">
      <c r="A11" s="28" t="s">
        <v>9</v>
      </c>
      <c r="B11" s="28"/>
      <c r="C11" s="28"/>
      <c r="D11" s="28"/>
      <c r="F11" s="33" t="s">
        <v>9</v>
      </c>
      <c r="G11" s="33"/>
      <c r="H11" s="33"/>
      <c r="I11" s="7"/>
    </row>
    <row r="12" s="1" customFormat="1" ht="12.75"/>
    <row r="13" s="1" customFormat="1" ht="12.75"/>
    <row r="14" spans="1:8" s="1" customFormat="1" ht="12.75">
      <c r="A14" s="34" t="s">
        <v>10</v>
      </c>
      <c r="B14" s="34"/>
      <c r="C14" s="34"/>
      <c r="D14" s="34"/>
      <c r="E14" s="34"/>
      <c r="F14" s="34"/>
      <c r="G14" s="34"/>
      <c r="H14" s="34"/>
    </row>
    <row r="15" spans="1:8" s="1" customFormat="1" ht="13.5" customHeight="1">
      <c r="A15" s="35" t="s">
        <v>56</v>
      </c>
      <c r="B15" s="35"/>
      <c r="C15" s="35"/>
      <c r="D15" s="35"/>
      <c r="E15" s="35"/>
      <c r="F15" s="35"/>
      <c r="G15" s="35"/>
      <c r="H15" s="35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6" t="s">
        <v>36</v>
      </c>
      <c r="B17" s="36"/>
      <c r="C17" s="36"/>
      <c r="D17" s="36"/>
      <c r="E17" s="36"/>
      <c r="F17" s="36"/>
      <c r="G17" s="36"/>
      <c r="H17" s="36"/>
    </row>
    <row r="18" spans="1:8" s="1" customFormat="1" ht="15" customHeight="1">
      <c r="A18" s="29" t="s">
        <v>11</v>
      </c>
      <c r="B18" s="29" t="s">
        <v>12</v>
      </c>
      <c r="C18" s="29" t="s">
        <v>13</v>
      </c>
      <c r="D18" s="29" t="s">
        <v>14</v>
      </c>
      <c r="E18" s="29"/>
      <c r="F18" s="29"/>
      <c r="G18" s="29"/>
      <c r="H18" s="29" t="s">
        <v>15</v>
      </c>
    </row>
    <row r="19" spans="1:8" s="1" customFormat="1" ht="43.5" customHeight="1">
      <c r="A19" s="29"/>
      <c r="B19" s="29"/>
      <c r="C19" s="29"/>
      <c r="D19" s="8" t="s">
        <v>16</v>
      </c>
      <c r="E19" s="8" t="s">
        <v>17</v>
      </c>
      <c r="F19" s="8" t="s">
        <v>18</v>
      </c>
      <c r="G19" s="8" t="s">
        <v>19</v>
      </c>
      <c r="H19" s="29"/>
    </row>
    <row r="20" spans="1:8" s="1" customFormat="1" ht="12.7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</row>
    <row r="21" spans="1:8" s="1" customFormat="1" ht="7.5" customHeight="1">
      <c r="A21" s="9"/>
      <c r="B21" s="9"/>
      <c r="C21" s="10"/>
      <c r="D21" s="11"/>
      <c r="E21" s="11"/>
      <c r="F21" s="11"/>
      <c r="G21" s="11"/>
      <c r="H21" s="11"/>
    </row>
    <row r="22" spans="1:9" s="1" customFormat="1" ht="12.75">
      <c r="A22" s="12"/>
      <c r="B22" s="10" t="s">
        <v>20</v>
      </c>
      <c r="C22" s="10" t="s">
        <v>21</v>
      </c>
      <c r="D22" s="11"/>
      <c r="E22" s="11"/>
      <c r="F22" s="11"/>
      <c r="G22" s="11"/>
      <c r="H22" s="11"/>
      <c r="I22" s="13"/>
    </row>
    <row r="23" spans="1:9" s="1" customFormat="1" ht="12.75">
      <c r="A23" s="12">
        <v>1</v>
      </c>
      <c r="B23" s="14" t="s">
        <v>41</v>
      </c>
      <c r="C23" s="15" t="s">
        <v>55</v>
      </c>
      <c r="D23" s="16">
        <v>125.613</v>
      </c>
      <c r="E23" s="16"/>
      <c r="F23" s="16"/>
      <c r="G23" s="16"/>
      <c r="H23" s="11">
        <f>SUM(D23:G23)</f>
        <v>125.613</v>
      </c>
      <c r="I23" s="13"/>
    </row>
    <row r="24" spans="1:9" s="1" customFormat="1" ht="12.75">
      <c r="A24" s="17"/>
      <c r="B24" s="18"/>
      <c r="C24" s="10" t="s">
        <v>22</v>
      </c>
      <c r="D24" s="19">
        <f>ROUND(D23,2)</f>
        <v>125.61</v>
      </c>
      <c r="E24" s="19"/>
      <c r="F24" s="19"/>
      <c r="G24" s="19"/>
      <c r="H24" s="19">
        <f>SUM(D24:G24)</f>
        <v>125.61</v>
      </c>
      <c r="I24" s="13"/>
    </row>
    <row r="25" spans="1:9" s="1" customFormat="1" ht="12.75">
      <c r="A25" s="12"/>
      <c r="B25" s="10"/>
      <c r="C25" s="10" t="s">
        <v>27</v>
      </c>
      <c r="D25" s="20">
        <f>D24</f>
        <v>125.61</v>
      </c>
      <c r="E25" s="20"/>
      <c r="F25" s="20"/>
      <c r="G25" s="20"/>
      <c r="H25" s="19">
        <f>SUM(D25:G25)</f>
        <v>125.61</v>
      </c>
      <c r="I25" s="13"/>
    </row>
    <row r="26" spans="1:9" s="1" customFormat="1" ht="12.75">
      <c r="A26" s="12"/>
      <c r="B26" s="10"/>
      <c r="C26" s="10"/>
      <c r="D26" s="20"/>
      <c r="E26" s="20"/>
      <c r="F26" s="20"/>
      <c r="G26" s="20"/>
      <c r="H26" s="20"/>
      <c r="I26" s="13"/>
    </row>
    <row r="27" spans="1:9" s="1" customFormat="1" ht="12.75">
      <c r="A27" s="12"/>
      <c r="B27" s="10" t="s">
        <v>49</v>
      </c>
      <c r="C27" s="10" t="s">
        <v>23</v>
      </c>
      <c r="D27" s="20"/>
      <c r="E27" s="20"/>
      <c r="F27" s="20"/>
      <c r="G27" s="20"/>
      <c r="H27" s="20"/>
      <c r="I27" s="13"/>
    </row>
    <row r="28" spans="1:9" s="1" customFormat="1" ht="25.5">
      <c r="A28" s="12">
        <v>2</v>
      </c>
      <c r="B28" s="14" t="s">
        <v>24</v>
      </c>
      <c r="C28" s="15" t="s">
        <v>35</v>
      </c>
      <c r="D28" s="16">
        <f>ROUND(D25*0.4%,2)</f>
        <v>0.5</v>
      </c>
      <c r="E28" s="16"/>
      <c r="F28" s="20"/>
      <c r="G28" s="20"/>
      <c r="H28" s="11">
        <f>SUM(D28:G28)</f>
        <v>0.5</v>
      </c>
      <c r="I28" s="13"/>
    </row>
    <row r="29" spans="1:9" s="1" customFormat="1" ht="12.75">
      <c r="A29" s="12"/>
      <c r="B29" s="10"/>
      <c r="C29" s="10" t="s">
        <v>51</v>
      </c>
      <c r="D29" s="20">
        <f>ROUND(D28,2)</f>
        <v>0.5</v>
      </c>
      <c r="E29" s="20"/>
      <c r="F29" s="20"/>
      <c r="G29" s="20"/>
      <c r="H29" s="20">
        <f>D29+E29+F29+G29</f>
        <v>0.5</v>
      </c>
      <c r="I29" s="13"/>
    </row>
    <row r="30" spans="1:9" s="1" customFormat="1" ht="12.75">
      <c r="A30" s="12"/>
      <c r="B30" s="10"/>
      <c r="C30" s="10" t="s">
        <v>52</v>
      </c>
      <c r="D30" s="20">
        <f>ROUND(D25+D29,2)</f>
        <v>126.11</v>
      </c>
      <c r="E30" s="20"/>
      <c r="F30" s="20"/>
      <c r="G30" s="20"/>
      <c r="H30" s="19">
        <f>SUM(D30:G30)</f>
        <v>126.11</v>
      </c>
      <c r="I30" s="13"/>
    </row>
    <row r="31" spans="1:9" s="1" customFormat="1" ht="12.75">
      <c r="A31" s="12"/>
      <c r="B31" s="10"/>
      <c r="C31" s="10"/>
      <c r="D31" s="20"/>
      <c r="E31" s="20"/>
      <c r="F31" s="20"/>
      <c r="G31" s="20"/>
      <c r="H31" s="20"/>
      <c r="I31" s="13"/>
    </row>
    <row r="32" spans="1:9" s="1" customFormat="1" ht="12.75">
      <c r="A32" s="21"/>
      <c r="B32" s="10" t="s">
        <v>50</v>
      </c>
      <c r="C32" s="10" t="s">
        <v>25</v>
      </c>
      <c r="D32" s="20"/>
      <c r="E32" s="20"/>
      <c r="F32" s="20"/>
      <c r="G32" s="20"/>
      <c r="H32" s="20"/>
      <c r="I32" s="13"/>
    </row>
    <row r="33" spans="1:9" s="1" customFormat="1" ht="38.25">
      <c r="A33" s="21" t="s">
        <v>42</v>
      </c>
      <c r="B33" s="14" t="s">
        <v>26</v>
      </c>
      <c r="C33" s="15" t="s">
        <v>37</v>
      </c>
      <c r="D33" s="16">
        <f>ROUND(D30*1.122%,2)</f>
        <v>1.41</v>
      </c>
      <c r="E33" s="16">
        <f>ROUND(E30*1.86%,2)</f>
        <v>0</v>
      </c>
      <c r="F33" s="16"/>
      <c r="G33" s="16"/>
      <c r="H33" s="11">
        <f>SUM(D33:G33)</f>
        <v>1.41</v>
      </c>
      <c r="I33" s="13"/>
    </row>
    <row r="34" spans="1:9" s="1" customFormat="1" ht="26.25" customHeight="1">
      <c r="A34" s="21" t="s">
        <v>43</v>
      </c>
      <c r="B34" s="22" t="s">
        <v>48</v>
      </c>
      <c r="C34" s="15" t="s">
        <v>47</v>
      </c>
      <c r="D34" s="20"/>
      <c r="E34" s="20"/>
      <c r="F34" s="20"/>
      <c r="G34" s="16">
        <f>ROUND(H30*0.2%,2)</f>
        <v>0.25</v>
      </c>
      <c r="H34" s="11">
        <f>ROUND(G34,2)</f>
        <v>0.25</v>
      </c>
      <c r="I34" s="13"/>
    </row>
    <row r="35" spans="1:9" s="1" customFormat="1" ht="12.75">
      <c r="A35" s="21"/>
      <c r="B35" s="10"/>
      <c r="C35" s="10" t="s">
        <v>53</v>
      </c>
      <c r="D35" s="20">
        <f>ROUND(D33,2)</f>
        <v>1.41</v>
      </c>
      <c r="E35" s="20"/>
      <c r="F35" s="20"/>
      <c r="G35" s="20">
        <f>ROUND(G34,2)</f>
        <v>0.25</v>
      </c>
      <c r="H35" s="19">
        <f aca="true" t="shared" si="0" ref="H35:H40">SUM(D35:G35)</f>
        <v>1.66</v>
      </c>
      <c r="I35" s="13"/>
    </row>
    <row r="36" spans="1:9" s="1" customFormat="1" ht="12.75">
      <c r="A36" s="21"/>
      <c r="B36" s="10"/>
      <c r="C36" s="10" t="s">
        <v>54</v>
      </c>
      <c r="D36" s="20">
        <f>ROUND(D30+D35,2)</f>
        <v>127.52</v>
      </c>
      <c r="E36" s="20"/>
      <c r="F36" s="20"/>
      <c r="G36" s="20">
        <f>ROUND(G25+G35,2)</f>
        <v>0.25</v>
      </c>
      <c r="H36" s="19">
        <f t="shared" si="0"/>
        <v>127.77</v>
      </c>
      <c r="I36" s="13"/>
    </row>
    <row r="37" spans="1:9" s="1" customFormat="1" ht="21">
      <c r="A37" s="21" t="s">
        <v>44</v>
      </c>
      <c r="B37" s="22" t="s">
        <v>28</v>
      </c>
      <c r="C37" s="15" t="s">
        <v>29</v>
      </c>
      <c r="D37" s="16">
        <f>ROUND(D36*2%,2)</f>
        <v>2.55</v>
      </c>
      <c r="E37" s="16"/>
      <c r="F37" s="16"/>
      <c r="G37" s="16">
        <f>ROUND(G34*2%,2)</f>
        <v>0.01</v>
      </c>
      <c r="H37" s="19">
        <f t="shared" si="0"/>
        <v>2.5599999999999996</v>
      </c>
      <c r="I37" s="13"/>
    </row>
    <row r="38" spans="1:9" s="1" customFormat="1" ht="12.75">
      <c r="A38" s="12"/>
      <c r="B38" s="10"/>
      <c r="C38" s="10" t="s">
        <v>30</v>
      </c>
      <c r="D38" s="20">
        <f>D36+D37</f>
        <v>130.07</v>
      </c>
      <c r="E38" s="20"/>
      <c r="F38" s="20"/>
      <c r="G38" s="20">
        <f>G37+G36</f>
        <v>0.26</v>
      </c>
      <c r="H38" s="19">
        <f t="shared" si="0"/>
        <v>130.32999999999998</v>
      </c>
      <c r="I38" s="13"/>
    </row>
    <row r="39" spans="1:9" s="1" customFormat="1" ht="16.5" customHeight="1">
      <c r="A39" s="21" t="s">
        <v>45</v>
      </c>
      <c r="B39" s="26" t="s">
        <v>40</v>
      </c>
      <c r="C39" s="15" t="s">
        <v>38</v>
      </c>
      <c r="D39" s="16">
        <f>ROUND(D38*5.78,2)</f>
        <v>751.8</v>
      </c>
      <c r="E39" s="11"/>
      <c r="F39" s="16"/>
      <c r="G39" s="11"/>
      <c r="H39" s="16">
        <f t="shared" si="0"/>
        <v>751.8</v>
      </c>
      <c r="I39" s="13"/>
    </row>
    <row r="40" spans="1:9" s="1" customFormat="1" ht="18.75" customHeight="1">
      <c r="A40" s="21" t="s">
        <v>46</v>
      </c>
      <c r="B40" s="27"/>
      <c r="C40" s="15" t="s">
        <v>39</v>
      </c>
      <c r="D40" s="16"/>
      <c r="E40" s="16"/>
      <c r="F40" s="16"/>
      <c r="G40" s="11">
        <f>ROUND(((G34+G37)*6.99),2)</f>
        <v>1.82</v>
      </c>
      <c r="H40" s="16">
        <f t="shared" si="0"/>
        <v>1.82</v>
      </c>
      <c r="I40" s="23"/>
    </row>
    <row r="41" spans="1:9" s="1" customFormat="1" ht="21">
      <c r="A41" s="21"/>
      <c r="B41" s="10"/>
      <c r="C41" s="10" t="s">
        <v>31</v>
      </c>
      <c r="D41" s="24">
        <f>ROUND(D39,2)</f>
        <v>751.8</v>
      </c>
      <c r="E41" s="24"/>
      <c r="F41" s="24"/>
      <c r="G41" s="24">
        <f>ROUND(G40,2)</f>
        <v>1.82</v>
      </c>
      <c r="H41" s="20">
        <f>SUM(D41:G41)</f>
        <v>753.62</v>
      </c>
      <c r="I41" s="13"/>
    </row>
    <row r="42" spans="1:9" s="1" customFormat="1" ht="33.75" customHeight="1">
      <c r="A42" s="12">
        <v>11</v>
      </c>
      <c r="B42" s="22" t="s">
        <v>32</v>
      </c>
      <c r="C42" s="15" t="s">
        <v>33</v>
      </c>
      <c r="D42" s="20">
        <f>ROUND(D41*18%,2)</f>
        <v>135.32</v>
      </c>
      <c r="E42" s="20"/>
      <c r="F42" s="20"/>
      <c r="G42" s="20">
        <f>ROUND(G40*18%,2)</f>
        <v>0.33</v>
      </c>
      <c r="H42" s="19">
        <f>ROUND((D42+G42),2)</f>
        <v>135.65</v>
      </c>
      <c r="I42" s="13"/>
    </row>
    <row r="43" spans="1:9" s="1" customFormat="1" ht="12.75">
      <c r="A43" s="12"/>
      <c r="B43" s="10"/>
      <c r="C43" s="10" t="s">
        <v>34</v>
      </c>
      <c r="D43" s="20">
        <f>ROUND(D41+D42,2)</f>
        <v>887.12</v>
      </c>
      <c r="E43" s="20"/>
      <c r="F43" s="20"/>
      <c r="G43" s="20">
        <f>ROUND(G41+G42,2)</f>
        <v>2.15</v>
      </c>
      <c r="H43" s="19">
        <f>ROUND(D43+G43,2)</f>
        <v>889.27</v>
      </c>
      <c r="I43" s="13"/>
    </row>
    <row r="44" spans="1:8" s="1" customFormat="1" ht="12.75">
      <c r="A44" s="13"/>
      <c r="B44" s="13"/>
      <c r="C44" s="13"/>
      <c r="D44" s="13"/>
      <c r="E44" s="13"/>
      <c r="F44" s="13"/>
      <c r="G44" s="13"/>
      <c r="H44" s="13"/>
    </row>
  </sheetData>
  <sheetProtection/>
  <mergeCells count="21">
    <mergeCell ref="A1:H1"/>
    <mergeCell ref="B2:H2"/>
    <mergeCell ref="A4:D4"/>
    <mergeCell ref="A6:B6"/>
    <mergeCell ref="F6:G6"/>
    <mergeCell ref="H18:H19"/>
    <mergeCell ref="A7:D7"/>
    <mergeCell ref="A8:D8"/>
    <mergeCell ref="A9:D9"/>
    <mergeCell ref="F9:H9"/>
    <mergeCell ref="A10:D10"/>
    <mergeCell ref="F11:H11"/>
    <mergeCell ref="A14:H14"/>
    <mergeCell ref="A15:H15"/>
    <mergeCell ref="A17:H17"/>
    <mergeCell ref="B39:B40"/>
    <mergeCell ref="A11:D11"/>
    <mergeCell ref="A18:A19"/>
    <mergeCell ref="B18:B19"/>
    <mergeCell ref="C18:C19"/>
    <mergeCell ref="D18:G18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2015-06-22T13:24:50Z</cp:lastPrinted>
  <dcterms:created xsi:type="dcterms:W3CDTF">2014-08-26T07:02:14Z</dcterms:created>
  <dcterms:modified xsi:type="dcterms:W3CDTF">2015-07-17T12:09:28Z</dcterms:modified>
  <cp:category/>
  <cp:version/>
  <cp:contentType/>
  <cp:contentStatus/>
</cp:coreProperties>
</file>