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к конкурсу" sheetId="1" r:id="rId1"/>
  </sheets>
  <definedNames>
    <definedName name="_xlnm.Print_Titles" localSheetId="0">'к конкурсу'!$21:$23</definedName>
  </definedNames>
  <calcPr fullCalcOnLoad="1" refMode="R1C1"/>
</workbook>
</file>

<file path=xl/sharedStrings.xml><?xml version="1.0" encoding="utf-8"?>
<sst xmlns="http://schemas.openxmlformats.org/spreadsheetml/2006/main" count="53" uniqueCount="50">
  <si>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</si>
  <si>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</si>
  <si>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</si>
  <si>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</si>
  <si>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</si>
  <si>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</si>
  <si>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</si>
  <si>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</si>
  <si>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</si>
  <si>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</si>
  <si>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</si>
  <si>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</si>
  <si>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</si>
  <si>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</si>
  <si>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</si>
  <si>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</si>
  <si>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</si>
  <si>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</si>
  <si>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</si>
  <si>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</si>
  <si>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</si>
  <si>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</si>
  <si>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ЛС № 02-01</t>
  </si>
  <si>
    <t>ИТОГО ПО ГЛАВЕ 2:</t>
  </si>
  <si>
    <t>ИТОГО ПО ГЛАВАМ 1 - 5:</t>
  </si>
  <si>
    <t>ГЛАВА 6.</t>
  </si>
  <si>
    <t>ВРЕМЕННЫЕ ЗДАНИЯ И СООРУЖЕНИЯ</t>
  </si>
  <si>
    <t>ИТОГО ПО ГЛАВЕ 6:</t>
  </si>
  <si>
    <t>ИТОГО ПО ГЛАВАМ 1 - 6:</t>
  </si>
  <si>
    <t>Глава 7.</t>
  </si>
  <si>
    <t>ПРОЧИЕ РАБОТЫ И ЗАТРАТЫ</t>
  </si>
  <si>
    <t>ИТОГО ПО ГЛАВЕ 7: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</si>
  <si>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</si>
  <si>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</si>
  <si>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</si>
  <si>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</si>
  <si>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</si>
  <si>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</si>
  <si>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</si>
  <si>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</si>
  <si>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Строительные работы в текущих ценах (К=5.78)</t>
  </si>
  <si>
    <t>Монтажные работы в текущих ценах (К=5.78)</t>
  </si>
  <si>
    <t>Капитальный ремонт  крыши многоквартирного жилого дома по адресу: г. Кострома, ул. Маршала Новикова, д. 57  строение 2</t>
  </si>
  <si>
    <t>3</t>
  </si>
  <si>
    <t>4</t>
  </si>
  <si>
    <t>5</t>
  </si>
  <si>
    <t>7</t>
  </si>
  <si>
    <t>Письмо Минстроя от 26.06.2015 №19823-ЮР/08</t>
  </si>
  <si>
    <t xml:space="preserve">Составлен в ценах по состоянию на 01. 2001 года с пересчетом в цены 2 квартала 2015 года </t>
  </si>
  <si>
    <t>Итого с понижающим коэффициентом к=0,9981629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</si>
</sst>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164" fontId="2" fillId="0" borderId="0" xfId="52" applyNumberFormat="1" applyFont="1" applyAlignment="1" applyProtection="1">
      <alignment vertical="top" wrapText="1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4" fontId="2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3" fillId="0" borderId="0" xfId="52" applyNumberFormat="1" applyFont="1" applyBorder="1" applyAlignment="1" applyProtection="1">
      <alignment horizontal="left" vertical="top" wrapText="1"/>
      <protection locked="0"/>
    </xf>
    <xf numFmtId="49" fontId="4" fillId="0" borderId="0" xfId="52" applyNumberFormat="1" applyFont="1" applyBorder="1" applyAlignment="1" applyProtection="1">
      <alignment horizontal="left" vertical="top" wrapText="1"/>
      <protection locked="0"/>
    </xf>
    <xf numFmtId="4" fontId="5" fillId="0" borderId="0" xfId="52" applyNumberFormat="1" applyFont="1" applyBorder="1" applyAlignment="1" applyProtection="1">
      <alignment horizontal="right" vertical="top"/>
      <protection locked="0"/>
    </xf>
    <xf numFmtId="4" fontId="7" fillId="0" borderId="0" xfId="52" applyNumberFormat="1" applyFont="1" applyBorder="1" applyAlignment="1" applyProtection="1">
      <alignment horizontal="right" vertical="top"/>
      <protection locked="0"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workbookViewId="0" topLeftCell="A1">
      <selection activeCell="D49" sqref="D49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7" customWidth="1"/>
  </cols>
  <sheetData>
    <row r="1" spans="1:8" s="1" customFormat="1" ht="12.75">
      <c r="A1" s="45" t="s">
        <v>0</v>
      </c>
      <c r="B1" s="45"/>
      <c r="C1" s="45"/>
      <c r="D1" s="45"/>
      <c r="E1" s="45"/>
      <c r="F1" s="45"/>
      <c r="G1" s="45"/>
      <c r="H1" s="45"/>
    </row>
    <row r="2" spans="1:8" s="1" customFormat="1" ht="12.75">
      <c r="A2" s="2" t="s">
        <v>1</v>
      </c>
      <c r="B2" s="34" t="s">
        <v>2</v>
      </c>
      <c r="C2" s="35"/>
      <c r="D2" s="35"/>
      <c r="E2" s="35"/>
      <c r="F2" s="35"/>
      <c r="G2" s="35"/>
      <c r="H2" s="35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46" t="s">
        <v>3</v>
      </c>
      <c r="B4" s="46"/>
      <c r="C4" s="46"/>
      <c r="D4" s="46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43" t="s">
        <v>5</v>
      </c>
      <c r="B6" s="43"/>
      <c r="C6" s="5">
        <f>H48</f>
        <v>1100.284946299</v>
      </c>
      <c r="D6" s="6" t="s">
        <v>6</v>
      </c>
      <c r="F6" s="47">
        <f>C6</f>
        <v>1100.284946299</v>
      </c>
      <c r="G6" s="47"/>
      <c r="H6" s="6" t="s">
        <v>6</v>
      </c>
      <c r="I6" s="6"/>
    </row>
    <row r="7" spans="1:9" s="1" customFormat="1" ht="12.75">
      <c r="A7" s="7"/>
      <c r="B7" s="7"/>
      <c r="C7" s="5"/>
      <c r="D7" s="6"/>
      <c r="F7" s="47"/>
      <c r="G7" s="47"/>
      <c r="H7" s="6"/>
      <c r="I7" s="7"/>
    </row>
    <row r="8" spans="1:4" s="1" customFormat="1" ht="12.75">
      <c r="A8" s="42"/>
      <c r="B8" s="42"/>
      <c r="C8" s="42"/>
      <c r="D8" s="42"/>
    </row>
    <row r="9" spans="1:4" s="1" customFormat="1" ht="12.75">
      <c r="A9" s="42"/>
      <c r="B9" s="42"/>
      <c r="C9" s="42"/>
      <c r="D9" s="42"/>
    </row>
    <row r="10" spans="1:9" s="1" customFormat="1" ht="12.75" customHeight="1">
      <c r="A10" s="43" t="s">
        <v>7</v>
      </c>
      <c r="B10" s="43"/>
      <c r="C10" s="43"/>
      <c r="D10" s="43"/>
      <c r="F10" s="44" t="s">
        <v>8</v>
      </c>
      <c r="G10" s="44"/>
      <c r="H10" s="44"/>
      <c r="I10" s="8"/>
    </row>
    <row r="11" spans="1:4" s="1" customFormat="1" ht="12.75">
      <c r="A11" s="42"/>
      <c r="B11" s="42"/>
      <c r="C11" s="42"/>
      <c r="D11" s="42"/>
    </row>
    <row r="12" spans="1:9" s="1" customFormat="1" ht="12.75" customHeight="1">
      <c r="A12" s="36" t="s">
        <v>9</v>
      </c>
      <c r="B12" s="36"/>
      <c r="C12" s="36"/>
      <c r="D12" s="36"/>
      <c r="F12" s="37" t="s">
        <v>9</v>
      </c>
      <c r="G12" s="37"/>
      <c r="H12" s="37"/>
      <c r="I12" s="8"/>
    </row>
    <row r="13" s="1" customFormat="1" ht="12.75"/>
    <row r="14" s="1" customFormat="1" ht="12.75"/>
    <row r="15" spans="1:8" s="1" customFormat="1" ht="12.75">
      <c r="A15" s="38" t="s">
        <v>10</v>
      </c>
      <c r="B15" s="38"/>
      <c r="C15" s="38"/>
      <c r="D15" s="38"/>
      <c r="E15" s="38"/>
      <c r="F15" s="38"/>
      <c r="G15" s="38"/>
      <c r="H15" s="38"/>
    </row>
    <row r="16" spans="1:8" s="1" customFormat="1" ht="13.5" customHeight="1">
      <c r="A16" s="39" t="s">
        <v>42</v>
      </c>
      <c r="B16" s="39"/>
      <c r="C16" s="39"/>
      <c r="D16" s="39"/>
      <c r="E16" s="39"/>
      <c r="F16" s="39"/>
      <c r="G16" s="39"/>
      <c r="H16" s="39"/>
    </row>
    <row r="17" spans="1:8" s="1" customFormat="1" ht="4.5" customHeight="1">
      <c r="A17" s="3"/>
      <c r="B17" s="3"/>
      <c r="C17" s="3"/>
      <c r="D17" s="3"/>
      <c r="E17" s="3"/>
      <c r="F17" s="3"/>
      <c r="G17" s="3"/>
      <c r="H17" s="3"/>
    </row>
    <row r="18" spans="1:8" s="1" customFormat="1" ht="12.75">
      <c r="A18" s="40" t="s">
        <v>48</v>
      </c>
      <c r="B18" s="40"/>
      <c r="C18" s="40"/>
      <c r="D18" s="40"/>
      <c r="E18" s="40"/>
      <c r="F18" s="40"/>
      <c r="G18" s="40"/>
      <c r="H18" s="40"/>
    </row>
    <row r="19" s="1" customFormat="1" ht="4.5" customHeight="1"/>
    <row r="20" s="1" customFormat="1" ht="4.5" customHeight="1"/>
    <row r="21" spans="1:8" s="1" customFormat="1" ht="15" customHeight="1">
      <c r="A21" s="41" t="s">
        <v>11</v>
      </c>
      <c r="B21" s="41" t="s">
        <v>12</v>
      </c>
      <c r="C21" s="41" t="s">
        <v>13</v>
      </c>
      <c r="D21" s="41" t="s">
        <v>14</v>
      </c>
      <c r="E21" s="41"/>
      <c r="F21" s="41"/>
      <c r="G21" s="41"/>
      <c r="H21" s="41" t="s">
        <v>15</v>
      </c>
    </row>
    <row r="22" spans="1:8" s="1" customFormat="1" ht="43.5" customHeight="1">
      <c r="A22" s="41"/>
      <c r="B22" s="41"/>
      <c r="C22" s="41"/>
      <c r="D22" s="9" t="s">
        <v>16</v>
      </c>
      <c r="E22" s="9" t="s">
        <v>17</v>
      </c>
      <c r="F22" s="9" t="s">
        <v>18</v>
      </c>
      <c r="G22" s="9" t="s">
        <v>19</v>
      </c>
      <c r="H22" s="41"/>
    </row>
    <row r="23" spans="1:8" s="1" customFormat="1" ht="12.75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</row>
    <row r="24" spans="1:8" s="1" customFormat="1" ht="7.5" customHeight="1">
      <c r="A24" s="10"/>
      <c r="B24" s="10"/>
      <c r="C24" s="11"/>
      <c r="D24" s="12"/>
      <c r="E24" s="12"/>
      <c r="F24" s="12"/>
      <c r="G24" s="12"/>
      <c r="H24" s="12"/>
    </row>
    <row r="25" spans="1:9" s="1" customFormat="1" ht="12.75">
      <c r="A25" s="13">
        <v>1</v>
      </c>
      <c r="B25" s="11" t="s">
        <v>20</v>
      </c>
      <c r="C25" s="11" t="s">
        <v>21</v>
      </c>
      <c r="D25" s="12"/>
      <c r="E25" s="12"/>
      <c r="F25" s="12"/>
      <c r="G25" s="12"/>
      <c r="H25" s="12"/>
      <c r="I25" s="14"/>
    </row>
    <row r="26" spans="1:9" s="1" customFormat="1" ht="39" customHeight="1">
      <c r="A26" s="13"/>
      <c r="B26" s="15" t="s">
        <v>22</v>
      </c>
      <c r="C26" s="16" t="s">
        <v>42</v>
      </c>
      <c r="D26" s="17">
        <v>158.449</v>
      </c>
      <c r="E26" s="17">
        <v>0</v>
      </c>
      <c r="F26" s="17">
        <v>0</v>
      </c>
      <c r="G26" s="17">
        <v>0</v>
      </c>
      <c r="H26" s="12">
        <f>SUM(D26:G26)</f>
        <v>158.449</v>
      </c>
      <c r="I26" s="14"/>
    </row>
    <row r="27" spans="1:9" s="1" customFormat="1" ht="12.75">
      <c r="A27" s="18"/>
      <c r="B27" s="19"/>
      <c r="C27" s="11" t="s">
        <v>23</v>
      </c>
      <c r="D27" s="20">
        <f>ROUND(D26,2)</f>
        <v>158.45</v>
      </c>
      <c r="E27" s="20">
        <f>ROUND(E26,2)</f>
        <v>0</v>
      </c>
      <c r="F27" s="20">
        <f>ROUND(F26,2)</f>
        <v>0</v>
      </c>
      <c r="G27" s="20">
        <f>ROUND(G26,2)</f>
        <v>0</v>
      </c>
      <c r="H27" s="20">
        <f>SUM(D27:G27)</f>
        <v>158.45</v>
      </c>
      <c r="I27" s="14"/>
    </row>
    <row r="28" spans="1:9" s="1" customFormat="1" ht="12.75">
      <c r="A28" s="13"/>
      <c r="B28" s="11"/>
      <c r="C28" s="11" t="s">
        <v>24</v>
      </c>
      <c r="D28" s="21">
        <f>D27</f>
        <v>158.45</v>
      </c>
      <c r="E28" s="21">
        <f>E27</f>
        <v>0</v>
      </c>
      <c r="F28" s="21">
        <f>F27</f>
        <v>0</v>
      </c>
      <c r="G28" s="21">
        <f>G27</f>
        <v>0</v>
      </c>
      <c r="H28" s="20">
        <f>SUM(D28:G28)</f>
        <v>158.45</v>
      </c>
      <c r="I28" s="14"/>
    </row>
    <row r="29" spans="1:9" s="1" customFormat="1" ht="12.75">
      <c r="A29" s="13"/>
      <c r="B29" s="11"/>
      <c r="C29" s="11"/>
      <c r="D29" s="21"/>
      <c r="E29" s="21"/>
      <c r="F29" s="21"/>
      <c r="G29" s="21"/>
      <c r="H29" s="21"/>
      <c r="I29" s="14"/>
    </row>
    <row r="30" spans="1:9" s="1" customFormat="1" ht="12.75">
      <c r="A30" s="13">
        <v>2</v>
      </c>
      <c r="B30" s="11" t="s">
        <v>25</v>
      </c>
      <c r="C30" s="11" t="s">
        <v>26</v>
      </c>
      <c r="D30" s="21"/>
      <c r="E30" s="21"/>
      <c r="F30" s="21"/>
      <c r="G30" s="21"/>
      <c r="H30" s="21"/>
      <c r="I30" s="14"/>
    </row>
    <row r="31" spans="1:9" s="1" customFormat="1" ht="12.75">
      <c r="A31" s="13"/>
      <c r="B31" s="15"/>
      <c r="C31" s="16"/>
      <c r="D31" s="17"/>
      <c r="E31" s="17"/>
      <c r="F31" s="21"/>
      <c r="G31" s="21"/>
      <c r="H31" s="12"/>
      <c r="I31" s="14"/>
    </row>
    <row r="32" spans="1:9" s="1" customFormat="1" ht="12.75">
      <c r="A32" s="13"/>
      <c r="B32" s="11"/>
      <c r="C32" s="11" t="s">
        <v>27</v>
      </c>
      <c r="D32" s="21">
        <f>ROUND(D31,2)</f>
        <v>0</v>
      </c>
      <c r="E32" s="21">
        <f>ROUND(E31,2)</f>
        <v>0</v>
      </c>
      <c r="F32" s="21">
        <f>ROUND(F31,2)</f>
        <v>0</v>
      </c>
      <c r="G32" s="21">
        <f>ROUND(G31,2)</f>
        <v>0</v>
      </c>
      <c r="H32" s="21">
        <f>D32+E32+F32+G32</f>
        <v>0</v>
      </c>
      <c r="I32" s="14"/>
    </row>
    <row r="33" spans="1:9" s="1" customFormat="1" ht="12.75">
      <c r="A33" s="13"/>
      <c r="B33" s="11"/>
      <c r="C33" s="11" t="s">
        <v>28</v>
      </c>
      <c r="D33" s="21">
        <f>ROUND(D28+D32,2)</f>
        <v>158.45</v>
      </c>
      <c r="E33" s="21">
        <f>ROUND(E28+E32,2)</f>
        <v>0</v>
      </c>
      <c r="F33" s="21">
        <f>ROUND(F28+F32,2)</f>
        <v>0</v>
      </c>
      <c r="G33" s="21">
        <f>ROUND(G28+G32,2)</f>
        <v>0</v>
      </c>
      <c r="H33" s="20">
        <f>SUM(D33:G33)</f>
        <v>158.45</v>
      </c>
      <c r="I33" s="14"/>
    </row>
    <row r="34" spans="1:9" s="1" customFormat="1" ht="12.75">
      <c r="A34" s="13"/>
      <c r="B34" s="11"/>
      <c r="C34" s="11"/>
      <c r="D34" s="21"/>
      <c r="E34" s="21"/>
      <c r="F34" s="21"/>
      <c r="G34" s="21"/>
      <c r="H34" s="21"/>
      <c r="I34" s="14"/>
    </row>
    <row r="35" spans="1:9" s="1" customFormat="1" ht="12.75">
      <c r="A35" s="22" t="s">
        <v>43</v>
      </c>
      <c r="B35" s="11" t="s">
        <v>29</v>
      </c>
      <c r="C35" s="11" t="s">
        <v>30</v>
      </c>
      <c r="D35" s="21"/>
      <c r="E35" s="21"/>
      <c r="F35" s="21"/>
      <c r="G35" s="21"/>
      <c r="H35" s="21"/>
      <c r="I35" s="14"/>
    </row>
    <row r="36" spans="1:9" s="1" customFormat="1" ht="12.75">
      <c r="A36" s="22"/>
      <c r="B36" s="15"/>
      <c r="C36" s="16"/>
      <c r="D36" s="17"/>
      <c r="E36" s="17"/>
      <c r="F36" s="17"/>
      <c r="G36" s="17"/>
      <c r="H36" s="12"/>
      <c r="I36" s="14"/>
    </row>
    <row r="37" spans="1:9" s="1" customFormat="1" ht="14.25" customHeight="1">
      <c r="A37" s="22"/>
      <c r="B37" s="23"/>
      <c r="C37" s="16"/>
      <c r="D37" s="21"/>
      <c r="E37" s="21"/>
      <c r="F37" s="21"/>
      <c r="G37" s="17"/>
      <c r="H37" s="12"/>
      <c r="I37" s="14"/>
    </row>
    <row r="38" spans="1:9" s="1" customFormat="1" ht="12.75">
      <c r="A38" s="22" t="s">
        <v>44</v>
      </c>
      <c r="B38" s="11"/>
      <c r="C38" s="11" t="s">
        <v>31</v>
      </c>
      <c r="D38" s="21">
        <f>ROUND(D36+D37,2)</f>
        <v>0</v>
      </c>
      <c r="E38" s="21">
        <f>ROUND(+E37,2)</f>
        <v>0</v>
      </c>
      <c r="F38" s="21">
        <f>ROUND(+F37,2)</f>
        <v>0</v>
      </c>
      <c r="G38" s="21">
        <f>ROUND(+G37,2)</f>
        <v>0</v>
      </c>
      <c r="H38" s="20">
        <f aca="true" t="shared" si="0" ref="H38:H43">SUM(D38:G38)</f>
        <v>0</v>
      </c>
      <c r="I38" s="14"/>
    </row>
    <row r="39" spans="1:9" s="1" customFormat="1" ht="12.75">
      <c r="A39" s="22" t="s">
        <v>45</v>
      </c>
      <c r="B39" s="11"/>
      <c r="C39" s="11" t="s">
        <v>32</v>
      </c>
      <c r="D39" s="21">
        <f>ROUND(D33+D38,2)</f>
        <v>158.45</v>
      </c>
      <c r="E39" s="21">
        <f>ROUND(E28+E38,2)</f>
        <v>0</v>
      </c>
      <c r="F39" s="21">
        <f>ROUND(F28+F38,2)</f>
        <v>0</v>
      </c>
      <c r="G39" s="21">
        <f>ROUND(G28+G38,2)</f>
        <v>0</v>
      </c>
      <c r="H39" s="20">
        <f t="shared" si="0"/>
        <v>158.45</v>
      </c>
      <c r="I39" s="14"/>
    </row>
    <row r="40" spans="1:9" s="1" customFormat="1" ht="21">
      <c r="A40" s="22"/>
      <c r="B40" s="23" t="s">
        <v>33</v>
      </c>
      <c r="C40" s="16" t="s">
        <v>34</v>
      </c>
      <c r="D40" s="17">
        <f>ROUND(D39*2%,2)</f>
        <v>3.17</v>
      </c>
      <c r="E40" s="17">
        <f>ROUND(E28*2%,2)</f>
        <v>0</v>
      </c>
      <c r="F40" s="17">
        <f>ROUND(F28*2%,2)</f>
        <v>0</v>
      </c>
      <c r="G40" s="17">
        <f>ROUND(G28*2%,2)</f>
        <v>0</v>
      </c>
      <c r="H40" s="20">
        <f t="shared" si="0"/>
        <v>3.17</v>
      </c>
      <c r="I40" s="14"/>
    </row>
    <row r="41" spans="1:9" s="1" customFormat="1" ht="12.75">
      <c r="A41" s="13">
        <v>6</v>
      </c>
      <c r="B41" s="11"/>
      <c r="C41" s="11" t="s">
        <v>35</v>
      </c>
      <c r="D41" s="21">
        <f>D39+D40</f>
        <v>161.61999999999998</v>
      </c>
      <c r="E41" s="21">
        <f>E39+E40</f>
        <v>0</v>
      </c>
      <c r="F41" s="21">
        <f>F39+F40</f>
        <v>0</v>
      </c>
      <c r="G41" s="21">
        <f>G40+G39</f>
        <v>0</v>
      </c>
      <c r="H41" s="20">
        <f t="shared" si="0"/>
        <v>161.61999999999998</v>
      </c>
      <c r="I41" s="14"/>
    </row>
    <row r="42" spans="1:9" s="1" customFormat="1" ht="16.5" customHeight="1">
      <c r="A42" s="22"/>
      <c r="B42" s="32" t="s">
        <v>47</v>
      </c>
      <c r="C42" s="16" t="s">
        <v>40</v>
      </c>
      <c r="D42" s="17">
        <f>ROUND(D41*5.78,2)</f>
        <v>934.16</v>
      </c>
      <c r="E42" s="12"/>
      <c r="F42" s="17"/>
      <c r="G42" s="12"/>
      <c r="H42" s="17">
        <f t="shared" si="0"/>
        <v>934.16</v>
      </c>
      <c r="I42" s="14"/>
    </row>
    <row r="43" spans="1:9" s="1" customFormat="1" ht="18.75" customHeight="1">
      <c r="A43" s="22"/>
      <c r="B43" s="33"/>
      <c r="C43" s="16" t="s">
        <v>41</v>
      </c>
      <c r="D43" s="17"/>
      <c r="E43" s="17">
        <f>ROUND(E41*6.01,2)</f>
        <v>0</v>
      </c>
      <c r="F43" s="17"/>
      <c r="G43" s="12"/>
      <c r="H43" s="17">
        <f t="shared" si="0"/>
        <v>0</v>
      </c>
      <c r="I43" s="24"/>
    </row>
    <row r="44" spans="1:9" s="1" customFormat="1" ht="17.25" customHeight="1">
      <c r="A44" s="22"/>
      <c r="B44" s="33"/>
      <c r="C44" s="16"/>
      <c r="D44" s="17"/>
      <c r="E44" s="12"/>
      <c r="F44" s="17"/>
      <c r="G44" s="12"/>
      <c r="H44" s="17"/>
      <c r="I44" s="14"/>
    </row>
    <row r="45" spans="1:9" s="1" customFormat="1" ht="21">
      <c r="A45" s="22" t="s">
        <v>46</v>
      </c>
      <c r="B45" s="11"/>
      <c r="C45" s="11" t="s">
        <v>36</v>
      </c>
      <c r="D45" s="25">
        <f>ROUND(D42+D43+D44,2)</f>
        <v>934.16</v>
      </c>
      <c r="E45" s="25">
        <f>ROUND(E42+E43+E44,2)</f>
        <v>0</v>
      </c>
      <c r="F45" s="25">
        <f>ROUND(F42+F43+F44,2)</f>
        <v>0</v>
      </c>
      <c r="G45" s="25">
        <f>ROUND(G42+G43+G44,2)</f>
        <v>0</v>
      </c>
      <c r="H45" s="20">
        <f>SUM(D45:G45)</f>
        <v>934.16</v>
      </c>
      <c r="I45" s="14"/>
    </row>
    <row r="46" spans="1:9" s="1" customFormat="1" ht="33.75" customHeight="1">
      <c r="A46" s="13"/>
      <c r="B46" s="23" t="s">
        <v>37</v>
      </c>
      <c r="C46" s="16" t="s">
        <v>38</v>
      </c>
      <c r="D46" s="26">
        <f>ROUND(D45*18%,2)</f>
        <v>168.15</v>
      </c>
      <c r="E46" s="26">
        <f>ROUND(E45*18%,2)</f>
        <v>0</v>
      </c>
      <c r="F46" s="26">
        <f>ROUND(F45*18%,2)</f>
        <v>0</v>
      </c>
      <c r="G46" s="26">
        <f>ROUND(G45*18%,2)</f>
        <v>0</v>
      </c>
      <c r="H46" s="17">
        <f>SUM(D46:G46)</f>
        <v>168.15</v>
      </c>
      <c r="I46" s="14"/>
    </row>
    <row r="47" spans="1:9" s="1" customFormat="1" ht="12.75">
      <c r="A47" s="13">
        <v>8</v>
      </c>
      <c r="B47" s="11"/>
      <c r="C47" s="11" t="s">
        <v>39</v>
      </c>
      <c r="D47" s="21">
        <f>ROUND(D45+D46,2)</f>
        <v>1102.31</v>
      </c>
      <c r="E47" s="21">
        <f>ROUND(E45+E46,2)</f>
        <v>0</v>
      </c>
      <c r="F47" s="21">
        <f>ROUND(F45+F46,2)</f>
        <v>0</v>
      </c>
      <c r="G47" s="21">
        <f>ROUND(G45+G46,2)</f>
        <v>0</v>
      </c>
      <c r="H47" s="20">
        <f>ROUND(SUM(D47:G47),2)</f>
        <v>1102.31</v>
      </c>
      <c r="I47" s="14"/>
    </row>
    <row r="48" spans="1:9" s="1" customFormat="1" ht="12.75">
      <c r="A48" s="13">
        <v>9</v>
      </c>
      <c r="B48" s="11"/>
      <c r="C48" s="15" t="s">
        <v>49</v>
      </c>
      <c r="D48" s="21">
        <f>D47*1*0.9981629</f>
        <v>1100.284946299</v>
      </c>
      <c r="E48" s="21"/>
      <c r="F48" s="21"/>
      <c r="G48" s="21"/>
      <c r="H48" s="21">
        <f>D48</f>
        <v>1100.284946299</v>
      </c>
      <c r="I48" s="14"/>
    </row>
    <row r="49" spans="1:9" s="1" customFormat="1" ht="12.75">
      <c r="A49" s="14"/>
      <c r="B49" s="28"/>
      <c r="C49" s="29"/>
      <c r="D49" s="30"/>
      <c r="E49" s="30"/>
      <c r="F49" s="30"/>
      <c r="G49" s="30"/>
      <c r="H49" s="31"/>
      <c r="I49" s="14"/>
    </row>
  </sheetData>
  <sheetProtection/>
  <mergeCells count="22">
    <mergeCell ref="B42:B44"/>
    <mergeCell ref="A15:H15"/>
    <mergeCell ref="A16:H16"/>
    <mergeCell ref="A18:H18"/>
    <mergeCell ref="A21:A22"/>
    <mergeCell ref="B21:B22"/>
    <mergeCell ref="C21:C22"/>
    <mergeCell ref="D21:G21"/>
    <mergeCell ref="H21:H22"/>
    <mergeCell ref="A8:D8"/>
    <mergeCell ref="A9:D9"/>
    <mergeCell ref="A10:D10"/>
    <mergeCell ref="F10:H10"/>
    <mergeCell ref="A11:D11"/>
    <mergeCell ref="A12:D12"/>
    <mergeCell ref="F12:H12"/>
    <mergeCell ref="A1:H1"/>
    <mergeCell ref="B2:H2"/>
    <mergeCell ref="A4:D4"/>
    <mergeCell ref="A6:B6"/>
    <mergeCell ref="F6:G6"/>
    <mergeCell ref="F7:G7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2015-07-24T06:06:30Z</cp:lastPrinted>
  <dcterms:created xsi:type="dcterms:W3CDTF">2014-08-26T07:02:14Z</dcterms:created>
  <dcterms:modified xsi:type="dcterms:W3CDTF">2015-07-24T15:30:49Z</dcterms:modified>
  <cp:category/>
  <cp:version/>
  <cp:contentType/>
  <cp:contentStatus/>
</cp:coreProperties>
</file>